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date1904="1" codeName="EstaPasta_de_trabalho"/>
  <mc:AlternateContent xmlns:mc="http://schemas.openxmlformats.org/markup-compatibility/2006">
    <mc:Choice Requires="x15">
      <x15ac:absPath xmlns:x15ac="http://schemas.microsoft.com/office/spreadsheetml/2010/11/ac" url="D:\Usuarios\demis.mansilla\Downloads\"/>
    </mc:Choice>
  </mc:AlternateContent>
  <bookViews>
    <workbookView xWindow="0" yWindow="0" windowWidth="20490" windowHeight="7755" firstSheet="1" activeTab="8"/>
  </bookViews>
  <sheets>
    <sheet name="Genérico" sheetId="8" r:id="rId1"/>
    <sheet name="Abril-17" sheetId="1" r:id="rId2"/>
    <sheet name="Junho" sheetId="2" r:id="rId3"/>
    <sheet name="Julho" sheetId="4" r:id="rId4"/>
    <sheet name="Agosto" sheetId="3" r:id="rId5"/>
    <sheet name="Setembro" sheetId="7" r:id="rId6"/>
    <sheet name="Outubro" sheetId="10" r:id="rId7"/>
    <sheet name="Novembro" sheetId="11" r:id="rId8"/>
    <sheet name="Dezembro" sheetId="12" r:id="rId9"/>
    <sheet name="Plan1" sheetId="9" r:id="rId10"/>
  </sheets>
  <externalReferences>
    <externalReference r:id="rId11"/>
  </externalReferences>
  <definedNames>
    <definedName name="_xlnm._FilterDatabase" localSheetId="9" hidden="1">Plan1!$A$2:$D$13</definedName>
  </definedNames>
  <calcPr calcId="152511"/>
</workbook>
</file>

<file path=xl/calcChain.xml><?xml version="1.0" encoding="utf-8"?>
<calcChain xmlns="http://schemas.openxmlformats.org/spreadsheetml/2006/main">
  <c r="I39" i="12" l="1"/>
  <c r="K39" i="12" s="1"/>
  <c r="J38" i="12"/>
  <c r="I38" i="12"/>
  <c r="K38" i="12" s="1"/>
  <c r="I37" i="12"/>
  <c r="K37" i="12" s="1"/>
  <c r="J36" i="12"/>
  <c r="I36" i="12"/>
  <c r="K36" i="12" s="1"/>
  <c r="I35" i="12"/>
  <c r="K35" i="12" s="1"/>
  <c r="J34" i="12"/>
  <c r="I34" i="12"/>
  <c r="K34" i="12" s="1"/>
  <c r="I33" i="12"/>
  <c r="K33" i="12" s="1"/>
  <c r="I32" i="12"/>
  <c r="I31" i="12"/>
  <c r="K31" i="12" s="1"/>
  <c r="J30" i="12"/>
  <c r="I30" i="12"/>
  <c r="K30" i="12" s="1"/>
  <c r="I29" i="12"/>
  <c r="K29" i="12" s="1"/>
  <c r="J28" i="12"/>
  <c r="I28" i="12"/>
  <c r="K28" i="12" s="1"/>
  <c r="I27" i="12"/>
  <c r="K27" i="12" s="1"/>
  <c r="J26" i="12"/>
  <c r="I26" i="12"/>
  <c r="K26" i="12" s="1"/>
  <c r="I25" i="12"/>
  <c r="K25" i="12" s="1"/>
  <c r="J24" i="12"/>
  <c r="I24" i="12"/>
  <c r="K24" i="12" s="1"/>
  <c r="I23" i="12"/>
  <c r="K23" i="12" s="1"/>
  <c r="J22" i="12"/>
  <c r="I22" i="12"/>
  <c r="K22" i="12" s="1"/>
  <c r="I21" i="12"/>
  <c r="K21" i="12" s="1"/>
  <c r="J20" i="12"/>
  <c r="I20" i="12"/>
  <c r="K20" i="12" s="1"/>
  <c r="I19" i="12"/>
  <c r="K19" i="12" s="1"/>
  <c r="J18" i="12"/>
  <c r="I18" i="12"/>
  <c r="K18" i="12" s="1"/>
  <c r="I17" i="12"/>
  <c r="K17" i="12" s="1"/>
  <c r="J16" i="12"/>
  <c r="I16" i="12"/>
  <c r="K16" i="12" s="1"/>
  <c r="I15" i="12"/>
  <c r="K15" i="12" s="1"/>
  <c r="J14" i="12"/>
  <c r="I14" i="12"/>
  <c r="K14" i="12" s="1"/>
  <c r="I13" i="12"/>
  <c r="K13" i="12" s="1"/>
  <c r="J12" i="12"/>
  <c r="I12" i="12"/>
  <c r="K12" i="12" s="1"/>
  <c r="I11" i="12"/>
  <c r="K11" i="12" s="1"/>
  <c r="J10" i="12"/>
  <c r="I10" i="12"/>
  <c r="K10" i="12" s="1"/>
  <c r="I9" i="12"/>
  <c r="K9" i="12" s="1"/>
  <c r="J6" i="12" s="1"/>
  <c r="C9" i="12"/>
  <c r="C10" i="12" s="1"/>
  <c r="J4" i="12"/>
  <c r="J25" i="8"/>
  <c r="K25" i="8"/>
  <c r="J14" i="8"/>
  <c r="I39" i="8"/>
  <c r="K39" i="8" s="1"/>
  <c r="J38" i="8"/>
  <c r="I38" i="8"/>
  <c r="K38" i="8" s="1"/>
  <c r="I37" i="8"/>
  <c r="K37" i="8" s="1"/>
  <c r="I36" i="8"/>
  <c r="K36" i="8" s="1"/>
  <c r="I35" i="8"/>
  <c r="K35" i="8" s="1"/>
  <c r="J34" i="8"/>
  <c r="I34" i="8"/>
  <c r="K34" i="8" s="1"/>
  <c r="I33" i="8"/>
  <c r="K33" i="8" s="1"/>
  <c r="I32" i="8"/>
  <c r="I31" i="8"/>
  <c r="K31" i="8" s="1"/>
  <c r="I30" i="8"/>
  <c r="K30" i="8" s="1"/>
  <c r="I29" i="8"/>
  <c r="K29" i="8" s="1"/>
  <c r="J28" i="8"/>
  <c r="I28" i="8"/>
  <c r="K28" i="8" s="1"/>
  <c r="I27" i="8"/>
  <c r="K27" i="8" s="1"/>
  <c r="I26" i="8"/>
  <c r="K26" i="8" s="1"/>
  <c r="I25" i="8"/>
  <c r="I24" i="8"/>
  <c r="K24" i="8" s="1"/>
  <c r="J23" i="8"/>
  <c r="I23" i="8"/>
  <c r="K23" i="8" s="1"/>
  <c r="I22" i="8"/>
  <c r="K22" i="8" s="1"/>
  <c r="I21" i="8"/>
  <c r="K21" i="8" s="1"/>
  <c r="I20" i="8"/>
  <c r="K20" i="8" s="1"/>
  <c r="I19" i="8"/>
  <c r="J19" i="8" s="1"/>
  <c r="I18" i="8"/>
  <c r="K18" i="8" s="1"/>
  <c r="J17" i="8"/>
  <c r="I17" i="8"/>
  <c r="K17" i="8" s="1"/>
  <c r="I16" i="8"/>
  <c r="K16" i="8" s="1"/>
  <c r="I15" i="8"/>
  <c r="K15" i="8" s="1"/>
  <c r="I14" i="8"/>
  <c r="K14" i="8" s="1"/>
  <c r="I13" i="8"/>
  <c r="K13" i="8" s="1"/>
  <c r="J12" i="8"/>
  <c r="I12" i="8"/>
  <c r="K12" i="8" s="1"/>
  <c r="I11" i="8"/>
  <c r="K11" i="8" s="1"/>
  <c r="I10" i="8"/>
  <c r="K10" i="8" s="1"/>
  <c r="I9" i="8"/>
  <c r="K9" i="8" s="1"/>
  <c r="C9" i="8"/>
  <c r="C10" i="8" s="1"/>
  <c r="C11" i="12" l="1"/>
  <c r="D10" i="12"/>
  <c r="D9" i="12"/>
  <c r="J9" i="12"/>
  <c r="J11" i="12"/>
  <c r="J13" i="12"/>
  <c r="J15" i="12"/>
  <c r="J17" i="12"/>
  <c r="J19" i="12"/>
  <c r="J21" i="12"/>
  <c r="J23" i="12"/>
  <c r="J25" i="12"/>
  <c r="J27" i="12"/>
  <c r="J29" i="12"/>
  <c r="J31" i="12"/>
  <c r="J33" i="12"/>
  <c r="J35" i="12"/>
  <c r="J37" i="12"/>
  <c r="J39" i="12"/>
  <c r="J4" i="8"/>
  <c r="J10" i="8"/>
  <c r="J15" i="8"/>
  <c r="J21" i="8"/>
  <c r="J26" i="8"/>
  <c r="J30" i="8"/>
  <c r="J36" i="8"/>
  <c r="C11" i="8"/>
  <c r="D10" i="8"/>
  <c r="D9" i="8"/>
  <c r="J9" i="8"/>
  <c r="J11" i="8"/>
  <c r="J13" i="8"/>
  <c r="J16" i="8"/>
  <c r="J18" i="8"/>
  <c r="K19" i="8"/>
  <c r="J6" i="8" s="1"/>
  <c r="J20" i="8"/>
  <c r="J22" i="8"/>
  <c r="J24" i="8"/>
  <c r="J27" i="8"/>
  <c r="J29" i="8"/>
  <c r="J31" i="8"/>
  <c r="J33" i="8"/>
  <c r="J35" i="8"/>
  <c r="J37" i="8"/>
  <c r="J39" i="8"/>
  <c r="I32" i="11"/>
  <c r="J32" i="11"/>
  <c r="K32" i="11"/>
  <c r="I25" i="11"/>
  <c r="I16" i="11"/>
  <c r="K16" i="11"/>
  <c r="I37" i="11"/>
  <c r="K37" i="11"/>
  <c r="I36" i="11"/>
  <c r="J36" i="11"/>
  <c r="K36" i="11"/>
  <c r="I35" i="11"/>
  <c r="K35" i="11"/>
  <c r="I9" i="11"/>
  <c r="K9" i="11"/>
  <c r="I11" i="11"/>
  <c r="K11" i="11"/>
  <c r="I12" i="11"/>
  <c r="K12" i="11"/>
  <c r="I13" i="11"/>
  <c r="K13" i="11"/>
  <c r="I14" i="11"/>
  <c r="K14" i="11"/>
  <c r="I15" i="11"/>
  <c r="K15" i="11"/>
  <c r="I17" i="11"/>
  <c r="K17" i="11"/>
  <c r="I18" i="11"/>
  <c r="K18" i="11"/>
  <c r="I19" i="11"/>
  <c r="K19" i="11"/>
  <c r="I20" i="11"/>
  <c r="K20" i="11"/>
  <c r="I21" i="11"/>
  <c r="K21" i="11"/>
  <c r="I22" i="11"/>
  <c r="K22" i="11"/>
  <c r="I24" i="11"/>
  <c r="K24" i="11"/>
  <c r="K25" i="11"/>
  <c r="I26" i="11"/>
  <c r="K26" i="11"/>
  <c r="I27" i="11"/>
  <c r="K27" i="11"/>
  <c r="I28" i="11"/>
  <c r="K28" i="11"/>
  <c r="I29" i="11"/>
  <c r="K29" i="11"/>
  <c r="I30" i="11"/>
  <c r="K30" i="11"/>
  <c r="I31" i="11"/>
  <c r="K31" i="11"/>
  <c r="I33" i="11"/>
  <c r="K33" i="11"/>
  <c r="I34" i="11"/>
  <c r="K34" i="11"/>
  <c r="J6" i="11"/>
  <c r="J34" i="11"/>
  <c r="J30" i="11"/>
  <c r="J28" i="11"/>
  <c r="J26" i="11"/>
  <c r="J24" i="11"/>
  <c r="J22" i="11"/>
  <c r="J20" i="11"/>
  <c r="J18" i="11"/>
  <c r="J16" i="11"/>
  <c r="J12" i="11"/>
  <c r="C9" i="11"/>
  <c r="C10" i="11"/>
  <c r="I32" i="10"/>
  <c r="J32" i="10"/>
  <c r="K32" i="10"/>
  <c r="I39" i="10"/>
  <c r="J39" i="10"/>
  <c r="I38" i="10"/>
  <c r="J38" i="10"/>
  <c r="I37" i="10"/>
  <c r="J37" i="10"/>
  <c r="I36" i="10"/>
  <c r="J36" i="10"/>
  <c r="J35" i="10"/>
  <c r="I34" i="10"/>
  <c r="J34" i="10"/>
  <c r="I33" i="10"/>
  <c r="J33" i="10"/>
  <c r="I31" i="10"/>
  <c r="J31" i="10"/>
  <c r="I30" i="10"/>
  <c r="J30" i="10"/>
  <c r="K30" i="10"/>
  <c r="I29" i="10"/>
  <c r="I28" i="10"/>
  <c r="J28" i="10"/>
  <c r="I27" i="10"/>
  <c r="J27" i="10"/>
  <c r="I26" i="10"/>
  <c r="J26" i="10"/>
  <c r="I25" i="10"/>
  <c r="J25" i="10"/>
  <c r="I24" i="10"/>
  <c r="J24" i="10"/>
  <c r="I23" i="10"/>
  <c r="J23" i="10"/>
  <c r="I22" i="10"/>
  <c r="J22" i="10"/>
  <c r="K22" i="10"/>
  <c r="I19" i="10"/>
  <c r="J19" i="10"/>
  <c r="I18" i="10"/>
  <c r="J18" i="10"/>
  <c r="I17" i="10"/>
  <c r="J17" i="10"/>
  <c r="I16" i="10"/>
  <c r="J16" i="10"/>
  <c r="K16" i="10"/>
  <c r="I15" i="10"/>
  <c r="J15" i="10"/>
  <c r="I14" i="10"/>
  <c r="J14" i="10"/>
  <c r="I13" i="10"/>
  <c r="J13" i="10"/>
  <c r="I12" i="10"/>
  <c r="J12" i="10"/>
  <c r="K12" i="10"/>
  <c r="I11" i="10"/>
  <c r="J11" i="10"/>
  <c r="I10" i="10"/>
  <c r="K10" i="10"/>
  <c r="I9" i="10"/>
  <c r="J9" i="10"/>
  <c r="C9" i="10"/>
  <c r="C9" i="7"/>
  <c r="D9" i="7"/>
  <c r="I9" i="7"/>
  <c r="J9" i="7"/>
  <c r="K9" i="7"/>
  <c r="C10" i="7"/>
  <c r="D10" i="7"/>
  <c r="I10" i="7"/>
  <c r="J10" i="7"/>
  <c r="K10" i="7"/>
  <c r="C11" i="7"/>
  <c r="D11" i="7"/>
  <c r="I11" i="7"/>
  <c r="J11" i="7"/>
  <c r="K11" i="7"/>
  <c r="C12" i="7"/>
  <c r="D12" i="7"/>
  <c r="I12" i="7"/>
  <c r="J12" i="7"/>
  <c r="K12" i="7"/>
  <c r="C13" i="7"/>
  <c r="D13" i="7"/>
  <c r="I13" i="7"/>
  <c r="J13" i="7"/>
  <c r="K13" i="7"/>
  <c r="C14" i="7"/>
  <c r="D14" i="7"/>
  <c r="I14" i="7"/>
  <c r="J14" i="7"/>
  <c r="K14" i="7"/>
  <c r="C15" i="7"/>
  <c r="D15" i="7"/>
  <c r="C16" i="7"/>
  <c r="D16" i="7"/>
  <c r="I16" i="7"/>
  <c r="J16" i="7"/>
  <c r="K16" i="7"/>
  <c r="C17" i="7"/>
  <c r="D17" i="7"/>
  <c r="I17" i="7"/>
  <c r="J17" i="7"/>
  <c r="K17" i="7"/>
  <c r="C18" i="7"/>
  <c r="D18" i="7"/>
  <c r="I18" i="7"/>
  <c r="J18" i="7"/>
  <c r="K18" i="7"/>
  <c r="C19" i="7"/>
  <c r="D19" i="7"/>
  <c r="I19" i="7"/>
  <c r="J19" i="7"/>
  <c r="K19" i="7"/>
  <c r="C20" i="7"/>
  <c r="D20" i="7"/>
  <c r="I20" i="7"/>
  <c r="J20" i="7"/>
  <c r="C21" i="7"/>
  <c r="D21" i="7"/>
  <c r="I21" i="7"/>
  <c r="J21" i="7"/>
  <c r="C22" i="7"/>
  <c r="D22" i="7"/>
  <c r="I22" i="7"/>
  <c r="K22" i="7"/>
  <c r="C23" i="7"/>
  <c r="D23" i="7"/>
  <c r="I23" i="7"/>
  <c r="J23" i="7"/>
  <c r="C24" i="7"/>
  <c r="D24" i="7"/>
  <c r="I24" i="7"/>
  <c r="J24" i="7"/>
  <c r="K24" i="7"/>
  <c r="C25" i="7"/>
  <c r="D25" i="7"/>
  <c r="I25" i="7"/>
  <c r="J25" i="7"/>
  <c r="K25" i="7"/>
  <c r="C26" i="7"/>
  <c r="D26" i="7"/>
  <c r="I26" i="7"/>
  <c r="J26" i="7"/>
  <c r="C27" i="7"/>
  <c r="D27" i="7"/>
  <c r="I27" i="7"/>
  <c r="J27" i="7"/>
  <c r="C28" i="7"/>
  <c r="D28" i="7"/>
  <c r="I28" i="7"/>
  <c r="J28" i="7"/>
  <c r="C29" i="7"/>
  <c r="D29" i="7"/>
  <c r="I29" i="7"/>
  <c r="J29" i="7"/>
  <c r="C30" i="7"/>
  <c r="D30" i="7"/>
  <c r="I30" i="7"/>
  <c r="J30" i="7"/>
  <c r="C31" i="7"/>
  <c r="D31" i="7"/>
  <c r="I31" i="7"/>
  <c r="J31" i="7"/>
  <c r="K31" i="7"/>
  <c r="C32" i="7"/>
  <c r="D32" i="7"/>
  <c r="I32" i="7"/>
  <c r="C33" i="7"/>
  <c r="D33" i="7"/>
  <c r="I33" i="7"/>
  <c r="J33" i="7"/>
  <c r="K33" i="7"/>
  <c r="C34" i="7"/>
  <c r="D34" i="7"/>
  <c r="I34" i="7"/>
  <c r="J34" i="7"/>
  <c r="K34" i="7"/>
  <c r="C35" i="7"/>
  <c r="D35" i="7"/>
  <c r="I35" i="7"/>
  <c r="J35" i="7"/>
  <c r="C36" i="7"/>
  <c r="D36" i="7"/>
  <c r="I36" i="7"/>
  <c r="J36" i="7"/>
  <c r="C37" i="7"/>
  <c r="D37" i="7"/>
  <c r="I37" i="7"/>
  <c r="J37" i="7"/>
  <c r="C38" i="7"/>
  <c r="D38" i="7"/>
  <c r="I38" i="7"/>
  <c r="J38" i="7"/>
  <c r="K38" i="7"/>
  <c r="C39" i="7"/>
  <c r="D39" i="7"/>
  <c r="I39" i="7"/>
  <c r="J39" i="7"/>
  <c r="K39" i="7"/>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J4"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K9" i="3"/>
  <c r="K13" i="3"/>
  <c r="K14" i="3"/>
  <c r="K15" i="3"/>
  <c r="K16" i="3"/>
  <c r="K17" i="3"/>
  <c r="K18" i="3"/>
  <c r="K19" i="3"/>
  <c r="K20" i="3"/>
  <c r="K21" i="3"/>
  <c r="K22" i="3"/>
  <c r="K23" i="3"/>
  <c r="K24" i="3"/>
  <c r="K25" i="3"/>
  <c r="K26" i="3"/>
  <c r="K29" i="3"/>
  <c r="K30" i="3"/>
  <c r="K31" i="3"/>
  <c r="K32" i="3"/>
  <c r="K33" i="3"/>
  <c r="K36" i="3"/>
  <c r="K37" i="3"/>
  <c r="K38" i="3"/>
  <c r="K39" i="3"/>
  <c r="G5" i="3"/>
  <c r="J5" i="3"/>
  <c r="J6"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C24" i="3"/>
  <c r="D24" i="3"/>
  <c r="C25" i="3"/>
  <c r="D25" i="3"/>
  <c r="C26" i="3"/>
  <c r="D26" i="3"/>
  <c r="C27" i="3"/>
  <c r="D27" i="3"/>
  <c r="C28" i="3"/>
  <c r="D28" i="3"/>
  <c r="C29" i="3"/>
  <c r="D29" i="3"/>
  <c r="C30" i="3"/>
  <c r="D30" i="3"/>
  <c r="C31" i="3"/>
  <c r="D31" i="3"/>
  <c r="C32" i="3"/>
  <c r="D32" i="3"/>
  <c r="C33" i="3"/>
  <c r="D33" i="3"/>
  <c r="C34" i="3"/>
  <c r="D34" i="3"/>
  <c r="C35" i="3"/>
  <c r="D35" i="3"/>
  <c r="C36" i="3"/>
  <c r="D36" i="3"/>
  <c r="C37" i="3"/>
  <c r="D37" i="3"/>
  <c r="C38" i="3"/>
  <c r="D38" i="3"/>
  <c r="C39" i="3"/>
  <c r="D39" i="3"/>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J4" i="4"/>
  <c r="J9" i="4"/>
  <c r="J10" i="4"/>
  <c r="J11" i="4"/>
  <c r="J12" i="4"/>
  <c r="J13" i="4"/>
  <c r="J14" i="4"/>
  <c r="J15" i="4"/>
  <c r="J16" i="4"/>
  <c r="J17" i="4"/>
  <c r="J18" i="4"/>
  <c r="J19" i="4"/>
  <c r="J20" i="4"/>
  <c r="J21" i="4"/>
  <c r="J22" i="4"/>
  <c r="J23" i="4"/>
  <c r="J24" i="4"/>
  <c r="J25" i="4"/>
  <c r="J26" i="4"/>
  <c r="J27" i="4"/>
  <c r="J28" i="4"/>
  <c r="J29" i="4"/>
  <c r="J30" i="4"/>
  <c r="J32" i="4"/>
  <c r="J33" i="4"/>
  <c r="J34" i="4"/>
  <c r="J35" i="4"/>
  <c r="J36" i="4"/>
  <c r="J39" i="4"/>
  <c r="K9" i="4"/>
  <c r="K10" i="4"/>
  <c r="K12" i="4"/>
  <c r="K13" i="4"/>
  <c r="K14" i="4"/>
  <c r="K15" i="4"/>
  <c r="K16" i="4"/>
  <c r="K17" i="4"/>
  <c r="K19" i="4"/>
  <c r="K20" i="4"/>
  <c r="K21" i="4"/>
  <c r="K22" i="4"/>
  <c r="K23" i="4"/>
  <c r="K24" i="4"/>
  <c r="K25" i="4"/>
  <c r="K26" i="4"/>
  <c r="K27" i="4"/>
  <c r="K28" i="4"/>
  <c r="K29" i="4"/>
  <c r="K30" i="4"/>
  <c r="K32" i="4"/>
  <c r="K33" i="4"/>
  <c r="K34" i="4"/>
  <c r="K35" i="4"/>
  <c r="K36" i="4"/>
  <c r="K37" i="4"/>
  <c r="K39" i="4"/>
  <c r="G5" i="4"/>
  <c r="J5" i="4"/>
  <c r="J6" i="4"/>
  <c r="C9" i="4"/>
  <c r="D9" i="4"/>
  <c r="C10" i="4"/>
  <c r="D10" i="4"/>
  <c r="C11" i="4"/>
  <c r="D11" i="4"/>
  <c r="C12" i="4"/>
  <c r="D12" i="4"/>
  <c r="C13" i="4"/>
  <c r="D13" i="4"/>
  <c r="C14" i="4"/>
  <c r="D14" i="4"/>
  <c r="C15" i="4"/>
  <c r="D15" i="4"/>
  <c r="C16" i="4"/>
  <c r="D16" i="4"/>
  <c r="C17" i="4"/>
  <c r="D17" i="4"/>
  <c r="C18" i="4"/>
  <c r="D18" i="4"/>
  <c r="C19" i="4"/>
  <c r="D19" i="4"/>
  <c r="C20" i="4"/>
  <c r="D20" i="4"/>
  <c r="C21" i="4"/>
  <c r="D21" i="4"/>
  <c r="C22" i="4"/>
  <c r="D22" i="4"/>
  <c r="C23" i="4"/>
  <c r="D23" i="4"/>
  <c r="C24" i="4"/>
  <c r="D24" i="4"/>
  <c r="C25" i="4"/>
  <c r="D25" i="4"/>
  <c r="C26" i="4"/>
  <c r="D26" i="4"/>
  <c r="C27" i="4"/>
  <c r="D27" i="4"/>
  <c r="C28" i="4"/>
  <c r="D28" i="4"/>
  <c r="C29" i="4"/>
  <c r="D29" i="4"/>
  <c r="C30" i="4"/>
  <c r="D30" i="4"/>
  <c r="C31" i="4"/>
  <c r="D31" i="4"/>
  <c r="C32" i="4"/>
  <c r="D32" i="4"/>
  <c r="C33" i="4"/>
  <c r="D33" i="4"/>
  <c r="C34" i="4"/>
  <c r="D34" i="4"/>
  <c r="C35" i="4"/>
  <c r="D35" i="4"/>
  <c r="C36" i="4"/>
  <c r="D36" i="4"/>
  <c r="C37" i="4"/>
  <c r="D37" i="4"/>
  <c r="C38" i="4"/>
  <c r="D38" i="4"/>
  <c r="C39" i="4"/>
  <c r="D39" i="4"/>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J4"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K9" i="2"/>
  <c r="K10" i="2"/>
  <c r="K11" i="2"/>
  <c r="K12" i="2"/>
  <c r="K13" i="2"/>
  <c r="K14" i="2"/>
  <c r="K15" i="2"/>
  <c r="K16" i="2"/>
  <c r="K17" i="2"/>
  <c r="K18" i="2"/>
  <c r="K19" i="2"/>
  <c r="K20" i="2"/>
  <c r="K21" i="2"/>
  <c r="K22" i="2"/>
  <c r="K23" i="2"/>
  <c r="K24" i="2"/>
  <c r="K25" i="2"/>
  <c r="K26" i="2"/>
  <c r="K29" i="2"/>
  <c r="K30" i="2"/>
  <c r="K31" i="2"/>
  <c r="K32" i="2"/>
  <c r="K33" i="2"/>
  <c r="K34" i="2"/>
  <c r="K35" i="2"/>
  <c r="K36" i="2"/>
  <c r="K37" i="2"/>
  <c r="K38" i="2"/>
  <c r="K39" i="2"/>
  <c r="G5" i="2"/>
  <c r="J5" i="2"/>
  <c r="J6" i="2"/>
  <c r="C9" i="2"/>
  <c r="D9" i="2"/>
  <c r="C10" i="2"/>
  <c r="D10" i="2"/>
  <c r="C11" i="2"/>
  <c r="D11" i="2"/>
  <c r="C12" i="2"/>
  <c r="D12" i="2"/>
  <c r="C13" i="2"/>
  <c r="D13" i="2"/>
  <c r="C14" i="2"/>
  <c r="D14" i="2"/>
  <c r="C15" i="2"/>
  <c r="D15" i="2"/>
  <c r="C16" i="2"/>
  <c r="D16" i="2"/>
  <c r="C17" i="2"/>
  <c r="D17" i="2"/>
  <c r="C18" i="2"/>
  <c r="D18" i="2"/>
  <c r="C19" i="2"/>
  <c r="D19" i="2"/>
  <c r="C20" i="2"/>
  <c r="D20" i="2"/>
  <c r="C21" i="2"/>
  <c r="D21"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I9" i="1"/>
  <c r="I10" i="1"/>
  <c r="I11" i="1"/>
  <c r="I12" i="1"/>
  <c r="I13" i="1"/>
  <c r="I14" i="1"/>
  <c r="I15" i="1"/>
  <c r="I16" i="1"/>
  <c r="I17" i="1"/>
  <c r="I18" i="1"/>
  <c r="I19" i="1"/>
  <c r="I20" i="1"/>
  <c r="I22" i="1"/>
  <c r="I23" i="1"/>
  <c r="I24" i="1"/>
  <c r="I25" i="1"/>
  <c r="I26" i="1"/>
  <c r="I27" i="1"/>
  <c r="I28" i="1"/>
  <c r="I29" i="1"/>
  <c r="I30" i="1"/>
  <c r="I31" i="1"/>
  <c r="I32" i="1"/>
  <c r="I33" i="1"/>
  <c r="I34" i="1"/>
  <c r="I35" i="1"/>
  <c r="I36" i="1"/>
  <c r="I37" i="1"/>
  <c r="I38" i="1"/>
  <c r="I39" i="1"/>
  <c r="J4" i="1"/>
  <c r="J9" i="1"/>
  <c r="J10" i="1"/>
  <c r="J11" i="1"/>
  <c r="J12" i="1"/>
  <c r="J13" i="1"/>
  <c r="J14" i="1"/>
  <c r="J15" i="1"/>
  <c r="J16" i="1"/>
  <c r="J17" i="1"/>
  <c r="J18" i="1"/>
  <c r="J19" i="1"/>
  <c r="J20" i="1"/>
  <c r="J22" i="1"/>
  <c r="J23" i="1"/>
  <c r="J24" i="1"/>
  <c r="J25" i="1"/>
  <c r="J26" i="1"/>
  <c r="J27" i="1"/>
  <c r="J28" i="1"/>
  <c r="J29" i="1"/>
  <c r="J30" i="1"/>
  <c r="J31" i="1"/>
  <c r="J32" i="1"/>
  <c r="J33" i="1"/>
  <c r="J34" i="1"/>
  <c r="J35" i="1"/>
  <c r="J36" i="1"/>
  <c r="J37" i="1"/>
  <c r="J38" i="1"/>
  <c r="J39" i="1"/>
  <c r="K9" i="1"/>
  <c r="K10" i="1"/>
  <c r="K11" i="1"/>
  <c r="K12" i="1"/>
  <c r="K13" i="1"/>
  <c r="K14" i="1"/>
  <c r="K15" i="1"/>
  <c r="K16" i="1"/>
  <c r="K17" i="1"/>
  <c r="K18" i="1"/>
  <c r="K19" i="1"/>
  <c r="K20" i="1"/>
  <c r="K22" i="1"/>
  <c r="K23" i="1"/>
  <c r="K24" i="1"/>
  <c r="K25" i="1"/>
  <c r="K26" i="1"/>
  <c r="K27" i="1"/>
  <c r="K28" i="1"/>
  <c r="K29" i="1"/>
  <c r="K30" i="1"/>
  <c r="K31" i="1"/>
  <c r="K32" i="1"/>
  <c r="K33" i="1"/>
  <c r="K34" i="1"/>
  <c r="K35" i="1"/>
  <c r="K36" i="1"/>
  <c r="K37" i="1"/>
  <c r="K38" i="1"/>
  <c r="K39" i="1"/>
  <c r="G5" i="1"/>
  <c r="J5" i="1"/>
  <c r="J6" i="1"/>
  <c r="C9" i="1"/>
  <c r="D9" i="1"/>
  <c r="C10" i="1"/>
  <c r="D10" i="1"/>
  <c r="C11" i="1"/>
  <c r="D11" i="1"/>
  <c r="C12" i="1"/>
  <c r="D12" i="1"/>
  <c r="C13" i="1"/>
  <c r="D13" i="1"/>
  <c r="C14" i="1"/>
  <c r="D14" i="1"/>
  <c r="C15" i="1"/>
  <c r="D15" i="1"/>
  <c r="C16" i="1"/>
  <c r="D16" i="1"/>
  <c r="C17" i="1"/>
  <c r="D17" i="1"/>
  <c r="C18" i="1"/>
  <c r="D18" i="1"/>
  <c r="C19" i="1"/>
  <c r="D19" i="1"/>
  <c r="C20" i="1"/>
  <c r="D20" i="1"/>
  <c r="C21" i="1"/>
  <c r="D21" i="1"/>
  <c r="C22" i="1"/>
  <c r="D22" i="1"/>
  <c r="C23" i="1"/>
  <c r="D23" i="1"/>
  <c r="C24" i="1"/>
  <c r="D24" i="1"/>
  <c r="C25" i="1"/>
  <c r="D25" i="1"/>
  <c r="C26" i="1"/>
  <c r="D26" i="1"/>
  <c r="C27" i="1"/>
  <c r="D27" i="1"/>
  <c r="C28" i="1"/>
  <c r="D28" i="1"/>
  <c r="C29" i="1"/>
  <c r="D29" i="1"/>
  <c r="C30" i="1"/>
  <c r="D30" i="1"/>
  <c r="C31" i="1"/>
  <c r="D31" i="1"/>
  <c r="C32" i="1"/>
  <c r="D32" i="1"/>
  <c r="C33" i="1"/>
  <c r="D33" i="1"/>
  <c r="C34" i="1"/>
  <c r="D34" i="1"/>
  <c r="C35" i="1"/>
  <c r="D35" i="1"/>
  <c r="C36" i="1"/>
  <c r="D36" i="1"/>
  <c r="C37" i="1"/>
  <c r="D37" i="1"/>
  <c r="C38" i="1"/>
  <c r="D38" i="1"/>
  <c r="C39" i="1"/>
  <c r="D39" i="1"/>
  <c r="K20" i="7"/>
  <c r="K21" i="7"/>
  <c r="J22" i="7"/>
  <c r="K29" i="7"/>
  <c r="K28" i="7"/>
  <c r="K26" i="7"/>
  <c r="K27" i="7"/>
  <c r="K23" i="7"/>
  <c r="J10" i="10"/>
  <c r="K37" i="7"/>
  <c r="K36" i="7"/>
  <c r="K35" i="7"/>
  <c r="J4" i="7"/>
  <c r="K30" i="7"/>
  <c r="J5" i="7"/>
  <c r="C10" i="10"/>
  <c r="D9" i="10"/>
  <c r="K9" i="10"/>
  <c r="K11" i="10"/>
  <c r="K15" i="10"/>
  <c r="K19" i="10"/>
  <c r="K23" i="10"/>
  <c r="K27" i="10"/>
  <c r="K31" i="10"/>
  <c r="K37" i="10"/>
  <c r="G5" i="7"/>
  <c r="J6" i="7"/>
  <c r="C11" i="10"/>
  <c r="D10" i="10"/>
  <c r="C12" i="10"/>
  <c r="D11" i="10"/>
  <c r="C13" i="10"/>
  <c r="D12" i="10"/>
  <c r="C14" i="10"/>
  <c r="D13" i="10"/>
  <c r="C15" i="10"/>
  <c r="D14" i="10"/>
  <c r="C16" i="10"/>
  <c r="D15" i="10"/>
  <c r="C17" i="10"/>
  <c r="D16" i="10"/>
  <c r="C18" i="10"/>
  <c r="D17" i="10"/>
  <c r="C19" i="10"/>
  <c r="D18" i="10"/>
  <c r="C20" i="10"/>
  <c r="D19" i="10"/>
  <c r="C21" i="10"/>
  <c r="D20" i="10"/>
  <c r="C22" i="10"/>
  <c r="D21" i="10"/>
  <c r="C23" i="10"/>
  <c r="D22" i="10"/>
  <c r="C24" i="10"/>
  <c r="D23" i="10"/>
  <c r="C25" i="10"/>
  <c r="D24" i="10"/>
  <c r="C26" i="10"/>
  <c r="D25" i="10"/>
  <c r="C27" i="10"/>
  <c r="D26" i="10"/>
  <c r="C28" i="10"/>
  <c r="D27" i="10"/>
  <c r="C29" i="10"/>
  <c r="D28" i="10"/>
  <c r="C30" i="10"/>
  <c r="D29" i="10"/>
  <c r="C31" i="10"/>
  <c r="D30" i="10"/>
  <c r="C32" i="10"/>
  <c r="D31" i="10"/>
  <c r="C33" i="10"/>
  <c r="D32" i="10"/>
  <c r="C34" i="10"/>
  <c r="D33" i="10"/>
  <c r="C35" i="10"/>
  <c r="D34" i="10"/>
  <c r="C36" i="10"/>
  <c r="D35" i="10"/>
  <c r="C37" i="10"/>
  <c r="D36" i="10"/>
  <c r="C38" i="10"/>
  <c r="D37" i="10"/>
  <c r="C39" i="10"/>
  <c r="D39" i="10"/>
  <c r="D38" i="10"/>
  <c r="K18" i="10"/>
  <c r="K17" i="10"/>
  <c r="K14" i="10"/>
  <c r="K13" i="10"/>
  <c r="K28" i="10"/>
  <c r="K26" i="10"/>
  <c r="K25" i="10"/>
  <c r="K24" i="10"/>
  <c r="K33" i="10"/>
  <c r="K35" i="10"/>
  <c r="K34" i="10"/>
  <c r="J14" i="11"/>
  <c r="C11" i="11"/>
  <c r="D10" i="11"/>
  <c r="D9" i="11"/>
  <c r="J9" i="11"/>
  <c r="J11" i="11"/>
  <c r="J13" i="11"/>
  <c r="J15" i="11"/>
  <c r="J19" i="11"/>
  <c r="J27" i="11"/>
  <c r="J33" i="11"/>
  <c r="J37" i="11"/>
  <c r="K39" i="10"/>
  <c r="J5" i="10"/>
  <c r="J4" i="10"/>
  <c r="K38" i="10"/>
  <c r="J6" i="10"/>
  <c r="C12" i="11"/>
  <c r="D11" i="11"/>
  <c r="G5" i="10"/>
  <c r="C13" i="11"/>
  <c r="D12" i="11"/>
  <c r="C14" i="11"/>
  <c r="D13" i="11"/>
  <c r="C15" i="11"/>
  <c r="D14" i="11"/>
  <c r="C16" i="11"/>
  <c r="D15" i="11"/>
  <c r="C17" i="11"/>
  <c r="D16" i="11"/>
  <c r="C18" i="11"/>
  <c r="D17" i="11"/>
  <c r="C19" i="11"/>
  <c r="D18" i="11"/>
  <c r="C20" i="11"/>
  <c r="D19" i="11"/>
  <c r="C21" i="11"/>
  <c r="D20" i="11"/>
  <c r="C22" i="11"/>
  <c r="D21" i="11"/>
  <c r="C23" i="11"/>
  <c r="D22" i="11"/>
  <c r="C24" i="11"/>
  <c r="D23" i="11"/>
  <c r="C25" i="11"/>
  <c r="D24" i="11"/>
  <c r="C26" i="11"/>
  <c r="D25" i="11"/>
  <c r="C27" i="11"/>
  <c r="D26" i="11"/>
  <c r="C28" i="11"/>
  <c r="D27" i="11"/>
  <c r="C29" i="11"/>
  <c r="D28" i="11"/>
  <c r="C30" i="11"/>
  <c r="D29" i="11"/>
  <c r="C31" i="11"/>
  <c r="D30" i="11"/>
  <c r="C32" i="11"/>
  <c r="D31" i="11"/>
  <c r="C33" i="11"/>
  <c r="D32" i="11"/>
  <c r="C34" i="11"/>
  <c r="D33" i="11"/>
  <c r="C35" i="11"/>
  <c r="D34" i="11"/>
  <c r="C36" i="11"/>
  <c r="D35" i="11"/>
  <c r="C37" i="11"/>
  <c r="D36" i="11"/>
  <c r="C38" i="11"/>
  <c r="D37" i="11"/>
  <c r="D38" i="11"/>
  <c r="J17" i="11"/>
  <c r="J21" i="11"/>
  <c r="J25" i="11"/>
  <c r="J31" i="11"/>
  <c r="J29" i="11"/>
  <c r="J4" i="11"/>
  <c r="J35" i="11"/>
  <c r="J5" i="11"/>
  <c r="G5" i="11"/>
  <c r="J5" i="12" l="1"/>
  <c r="G5" i="12"/>
  <c r="C12" i="12"/>
  <c r="D11" i="12"/>
  <c r="J5" i="8"/>
  <c r="G5" i="8"/>
  <c r="C12" i="8"/>
  <c r="D11" i="8"/>
  <c r="C13" i="12" l="1"/>
  <c r="D12" i="12"/>
  <c r="C13" i="8"/>
  <c r="D12" i="8"/>
  <c r="C14" i="12" l="1"/>
  <c r="D13" i="12"/>
  <c r="C14" i="8"/>
  <c r="D13" i="8"/>
  <c r="C15" i="12" l="1"/>
  <c r="D14" i="12"/>
  <c r="D14" i="8"/>
  <c r="C15" i="8"/>
  <c r="C16" i="12" l="1"/>
  <c r="D15" i="12"/>
  <c r="C16" i="8"/>
  <c r="D15" i="8"/>
  <c r="C17" i="12" l="1"/>
  <c r="D16" i="12"/>
  <c r="C17" i="8"/>
  <c r="D16" i="8"/>
  <c r="C18" i="12" l="1"/>
  <c r="D17" i="12"/>
  <c r="C18" i="8"/>
  <c r="D17" i="8"/>
  <c r="C19" i="12" l="1"/>
  <c r="D18" i="12"/>
  <c r="C19" i="8"/>
  <c r="D18" i="8"/>
  <c r="C20" i="12" l="1"/>
  <c r="D19" i="12"/>
  <c r="C20" i="8"/>
  <c r="D19" i="8"/>
  <c r="C21" i="12" l="1"/>
  <c r="D20" i="12"/>
  <c r="C21" i="8"/>
  <c r="D20" i="8"/>
  <c r="C22" i="12" l="1"/>
  <c r="D21" i="12"/>
  <c r="C22" i="8"/>
  <c r="D21" i="8"/>
  <c r="C23" i="12" l="1"/>
  <c r="D22" i="12"/>
  <c r="C23" i="8"/>
  <c r="D22" i="8"/>
  <c r="C24" i="12" l="1"/>
  <c r="D23" i="12"/>
  <c r="C24" i="8"/>
  <c r="D23" i="8"/>
  <c r="C25" i="12" l="1"/>
  <c r="D24" i="12"/>
  <c r="C25" i="8"/>
  <c r="D24" i="8"/>
  <c r="C26" i="12" l="1"/>
  <c r="D25" i="12"/>
  <c r="D25" i="8"/>
  <c r="C26" i="8"/>
  <c r="C27" i="12" l="1"/>
  <c r="D26" i="12"/>
  <c r="C27" i="8"/>
  <c r="D26" i="8"/>
  <c r="C28" i="12" l="1"/>
  <c r="D27" i="12"/>
  <c r="C28" i="8"/>
  <c r="D27" i="8"/>
  <c r="C29" i="12" l="1"/>
  <c r="D28" i="12"/>
  <c r="C29" i="8"/>
  <c r="D28" i="8"/>
  <c r="C30" i="12" l="1"/>
  <c r="D29" i="12"/>
  <c r="C30" i="8"/>
  <c r="D29" i="8"/>
  <c r="C31" i="12" l="1"/>
  <c r="D30" i="12"/>
  <c r="C31" i="8"/>
  <c r="D30" i="8"/>
  <c r="C32" i="12" l="1"/>
  <c r="D31" i="12"/>
  <c r="C32" i="8"/>
  <c r="D31" i="8"/>
  <c r="C33" i="12" l="1"/>
  <c r="D32" i="12"/>
  <c r="C33" i="8"/>
  <c r="D32" i="8"/>
  <c r="C34" i="12" l="1"/>
  <c r="D33" i="12"/>
  <c r="C34" i="8"/>
  <c r="D33" i="8"/>
  <c r="C35" i="12" l="1"/>
  <c r="D34" i="12"/>
  <c r="C35" i="8"/>
  <c r="D34" i="8"/>
  <c r="C36" i="12" l="1"/>
  <c r="D35" i="12"/>
  <c r="C36" i="8"/>
  <c r="D35" i="8"/>
  <c r="C37" i="12" l="1"/>
  <c r="D36" i="12"/>
  <c r="C37" i="8"/>
  <c r="D36" i="8"/>
  <c r="C38" i="12" l="1"/>
  <c r="D37" i="12"/>
  <c r="C38" i="8"/>
  <c r="D37" i="8"/>
  <c r="C39" i="12" l="1"/>
  <c r="D39" i="12" s="1"/>
  <c r="D38" i="12"/>
  <c r="C39" i="8"/>
  <c r="D39" i="8" s="1"/>
  <c r="D38" i="8"/>
</calcChain>
</file>

<file path=xl/comments1.xml><?xml version="1.0" encoding="utf-8"?>
<comments xmlns="http://schemas.openxmlformats.org/spreadsheetml/2006/main">
  <authors>
    <author>Demis Alejandro Diaz Mansilla</author>
  </authors>
  <commentList>
    <comment ref="L34" authorId="0" shapeId="0">
      <text>
        <r>
          <rPr>
            <b/>
            <sz val="9"/>
            <color indexed="81"/>
            <rFont val="Segoe UI"/>
            <family val="2"/>
          </rPr>
          <t>Falha apontamento SCO</t>
        </r>
      </text>
    </comment>
  </commentList>
</comments>
</file>

<file path=xl/sharedStrings.xml><?xml version="1.0" encoding="utf-8"?>
<sst xmlns="http://schemas.openxmlformats.org/spreadsheetml/2006/main" count="472" uniqueCount="57">
  <si>
    <t>CONTROLE DE PONTO</t>
  </si>
  <si>
    <t>Mudança de mês.</t>
  </si>
  <si>
    <t>CH/dia</t>
  </si>
  <si>
    <t>Tot. Horas:</t>
  </si>
  <si>
    <t>Mês</t>
  </si>
  <si>
    <t>Setembro</t>
  </si>
  <si>
    <t>BD/h</t>
  </si>
  <si>
    <t>Tot. Extras:</t>
  </si>
  <si>
    <t>Tot. Negativa:</t>
  </si>
  <si>
    <t>Data</t>
  </si>
  <si>
    <t>Dia</t>
  </si>
  <si>
    <t>Entrada</t>
  </si>
  <si>
    <t>Saída</t>
  </si>
  <si>
    <t>CH / Dia</t>
  </si>
  <si>
    <t>H/Extras</t>
  </si>
  <si>
    <t>H/Neg</t>
  </si>
  <si>
    <t>SAC</t>
  </si>
  <si>
    <t>Timesheet</t>
  </si>
  <si>
    <t>Projeto</t>
  </si>
  <si>
    <t>Janeiro</t>
  </si>
  <si>
    <t>Hora max</t>
  </si>
  <si>
    <t>Fevereiro</t>
  </si>
  <si>
    <t>Hora min</t>
  </si>
  <si>
    <t>Março</t>
  </si>
  <si>
    <t>Abril</t>
  </si>
  <si>
    <t>Maio</t>
  </si>
  <si>
    <t>Junho</t>
  </si>
  <si>
    <t>Julho</t>
  </si>
  <si>
    <t>Agosto</t>
  </si>
  <si>
    <t>Outubro</t>
  </si>
  <si>
    <t>Novembro</t>
  </si>
  <si>
    <t>Dezembro</t>
  </si>
  <si>
    <t>OBS</t>
  </si>
  <si>
    <t>Feriado</t>
  </si>
  <si>
    <t>X</t>
  </si>
  <si>
    <t>Atestado</t>
  </si>
  <si>
    <t>Obs</t>
  </si>
  <si>
    <t>ok</t>
  </si>
  <si>
    <t>x</t>
  </si>
  <si>
    <t>Dentista</t>
  </si>
  <si>
    <t>Horas extras</t>
  </si>
  <si>
    <t>Consulta</t>
  </si>
  <si>
    <t>Receita - Sintonia</t>
  </si>
  <si>
    <t>RFB-Sintonia</t>
  </si>
  <si>
    <t>MPOK- SPUNET - Módulo Gestão de Receitas</t>
  </si>
  <si>
    <t>feriado</t>
  </si>
  <si>
    <t>Emenda</t>
  </si>
  <si>
    <t>abono</t>
  </si>
  <si>
    <t>n/a</t>
  </si>
  <si>
    <t>FERIADO</t>
  </si>
  <si>
    <t>consulta</t>
  </si>
  <si>
    <t>Total</t>
  </si>
  <si>
    <t>Cliente</t>
  </si>
  <si>
    <t>Atividade</t>
  </si>
  <si>
    <t>MCTI</t>
  </si>
  <si>
    <t>Modelagem</t>
  </si>
  <si>
    <t>RFB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</si>
</sst>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23" x14ac:knownFonts="1">
    <font>
      <sz val="11"/>
      <color theme="1"/>
      <name val="Calibri"/>
      <family val="2"/>
      <scheme val="minor"/>
    </font>
    <font>
      <b/>
      <sz val="9"/>
      <color indexed="81"/>
      <name val="Segoe UI"/>
      <family val="2"/>
    </font>
    <font>
      <sz val="11"/>
      <color theme="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8"/>
      <color rgb="FFFF0000"/>
      <name val="Calibri"/>
      <family val="2"/>
      <scheme val="minor"/>
    </font>
    <font>
      <sz val="4"/>
      <color theme="0"/>
      <name val="Calibri"/>
      <family val="2"/>
      <scheme val="minor"/>
    </font>
    <font>
      <b/>
      <sz val="11"/>
      <name val="Calibri"/>
      <family val="2"/>
      <scheme val="minor"/>
    </font>
    <font>
      <sz val="11"/>
      <name val="Calibri"/>
      <family val="2"/>
      <scheme val="minor"/>
    </font>
    <font>
      <u/>
      <sz val="11"/>
      <color theme="1"/>
      <name val="Calibri"/>
      <family val="2"/>
      <scheme val="minor"/>
    </font>
    <font>
      <sz val="8"/>
      <color rgb="FF000000"/>
      <name val="Verdana"/>
      <family val="2"/>
    </font>
    <font>
      <b/>
      <sz val="11"/>
      <color rgb="FF00B050"/>
      <name val="Calibri"/>
      <family val="2"/>
      <scheme val="minor"/>
    </font>
    <font>
      <b/>
      <sz val="7"/>
      <color theme="1"/>
      <name val="Verdana"/>
      <family val="2"/>
    </font>
    <font>
      <b/>
      <sz val="20"/>
      <color theme="0"/>
      <name val="Calibri"/>
      <family val="2"/>
      <scheme val="minor"/>
    </font>
    <font>
      <sz val="11"/>
      <color rgb="FF000000"/>
      <name val="Calibri"/>
      <family val="2"/>
      <scheme val="minor"/>
    </font>
    <font>
      <sz val="8"/>
      <color rgb="FF000000"/>
      <name val="Arial"/>
      <family val="2"/>
    </font>
    <font>
      <sz val="9"/>
      <color theme="1"/>
      <name val="Calibri"/>
      <family val="2"/>
      <scheme val="minor"/>
    </font>
    <font>
      <sz val="8"/>
      <color rgb="FFFF0000"/>
      <name val="Arial"/>
      <family val="2"/>
    </font>
    <font>
      <sz val="8"/>
      <color theme="1"/>
      <name val="Calibri"/>
      <family val="2"/>
      <scheme val="minor"/>
    </font>
    <font>
      <b/>
      <sz val="8"/>
      <color theme="1"/>
      <name val="Calibri"/>
      <family val="2"/>
      <scheme val="minor"/>
    </font>
    <font>
      <b/>
      <sz val="11"/>
      <color rgb="FFFF0000"/>
      <name val="Calibri"/>
      <family val="2"/>
      <scheme val="minor"/>
    </font>
    <font>
      <sz val="11"/>
      <color indexed="8"/>
      <name val="Calibri"/>
      <family val="2"/>
    </font>
  </fonts>
  <fills count="12">
    <fill>
      <patternFill patternType="none"/>
    </fill>
    <fill>
      <patternFill patternType="gray125"/>
    </fill>
    <fill>
      <gradientFill degree="90">
        <stop position="0">
          <color theme="3" tint="-0.25098422193060094"/>
        </stop>
        <stop position="1">
          <color theme="4" tint="-0.25098422193060094"/>
        </stop>
      </gradient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8E8E8"/>
        <bgColor indexed="64"/>
      </patternFill>
    </fill>
    <fill>
      <patternFill patternType="solid">
        <fgColor rgb="FFFFFFFF"/>
        <bgColor indexed="64"/>
      </patternFill>
    </fill>
    <fill>
      <patternFill patternType="solid">
        <fgColor rgb="FFA4D3EE"/>
        <bgColor indexed="64"/>
      </patternFill>
    </fill>
    <fill>
      <patternFill patternType="solid">
        <fgColor theme="8" tint="0.79998168889431442"/>
        <bgColor indexed="64"/>
      </patternFill>
    </fill>
    <fill>
      <patternFill patternType="solid">
        <fgColor theme="4" tint="0.79998168889431442"/>
        <bgColor indexed="64"/>
      </patternFill>
    </fill>
  </fills>
  <borders count="24">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top/>
      <bottom/>
      <diagonal/>
    </border>
    <border>
      <left style="dotted">
        <color theme="0" tint="-0.24994659260841701"/>
      </left>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ashed">
        <color theme="0"/>
      </left>
      <right style="dashed">
        <color theme="0"/>
      </right>
      <top/>
      <bottom/>
      <diagonal/>
    </border>
    <border>
      <left style="dashed">
        <color theme="2"/>
      </left>
      <right style="dashed">
        <color theme="2"/>
      </right>
      <top style="dashed">
        <color theme="2"/>
      </top>
      <bottom style="dashed">
        <color theme="2"/>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style="dotted">
        <color theme="0" tint="-0.24994659260841701"/>
      </top>
      <bottom style="dotted">
        <color theme="0" tint="-0.24994659260841701"/>
      </bottom>
      <diagonal/>
    </border>
  </borders>
  <cellStyleXfs count="1">
    <xf numFmtId="0" fontId="0" fillId="0" borderId="0"/>
  </cellStyleXfs>
  <cellXfs count="155">
    <xf numFmtId="0" fontId="0" fillId="0" borderId="0" xfId="0"/>
    <xf numFmtId="14" fontId="0" fillId="0" borderId="0" xfId="0" applyNumberFormat="1"/>
    <xf numFmtId="0" fontId="3" fillId="2" borderId="4" xfId="0" applyFont="1" applyFill="1" applyBorder="1" applyAlignment="1">
      <alignment horizontal="center" vertical="center"/>
    </xf>
    <xf numFmtId="0" fontId="2" fillId="2" borderId="0" xfId="0" applyFont="1" applyFill="1"/>
    <xf numFmtId="0" fontId="2" fillId="2" borderId="0" xfId="0" applyFont="1" applyFill="1" applyAlignment="1">
      <alignment horizontal="center"/>
    </xf>
    <xf numFmtId="20" fontId="6" fillId="0" borderId="0" xfId="0" applyNumberFormat="1" applyFont="1"/>
    <xf numFmtId="14" fontId="5" fillId="3" borderId="4" xfId="0" applyNumberFormat="1" applyFont="1" applyFill="1" applyBorder="1" applyAlignment="1" applyProtection="1">
      <alignment horizontal="center"/>
      <protection hidden="1"/>
    </xf>
    <xf numFmtId="14" fontId="5" fillId="4" borderId="4" xfId="0" applyNumberFormat="1" applyFont="1" applyFill="1" applyBorder="1" applyAlignment="1" applyProtection="1">
      <alignment horizontal="center"/>
      <protection hidden="1"/>
    </xf>
    <xf numFmtId="0" fontId="7" fillId="0" borderId="0" xfId="0" applyFont="1" applyProtection="1">
      <protection locked="0"/>
    </xf>
    <xf numFmtId="14" fontId="7" fillId="0" borderId="0" xfId="0" applyNumberFormat="1" applyFont="1" applyProtection="1">
      <protection locked="0"/>
    </xf>
    <xf numFmtId="0" fontId="5" fillId="0" borderId="5" xfId="0" applyFont="1" applyBorder="1" applyAlignment="1" applyProtection="1">
      <alignment horizontal="center" vertical="center"/>
      <protection locked="0"/>
    </xf>
    <xf numFmtId="20" fontId="3" fillId="2" borderId="4" xfId="0" applyNumberFormat="1" applyFont="1" applyFill="1" applyBorder="1" applyAlignment="1">
      <alignment horizontal="center" vertical="center"/>
    </xf>
    <xf numFmtId="20" fontId="0" fillId="0" borderId="0" xfId="0" applyNumberFormat="1"/>
    <xf numFmtId="20" fontId="0" fillId="0" borderId="0" xfId="0" applyNumberFormat="1" applyAlignment="1">
      <alignment horizontal="center" vertical="center"/>
    </xf>
    <xf numFmtId="46" fontId="0" fillId="0" borderId="0" xfId="0" applyNumberFormat="1" applyAlignment="1">
      <alignment horizontal="center" vertical="center"/>
    </xf>
    <xf numFmtId="20" fontId="3" fillId="0" borderId="0" xfId="0" applyNumberFormat="1" applyFont="1" applyFill="1" applyBorder="1" applyAlignment="1">
      <alignment horizontal="center" vertical="center"/>
    </xf>
    <xf numFmtId="46" fontId="0" fillId="3" borderId="6" xfId="0" applyNumberFormat="1" applyFill="1" applyBorder="1" applyAlignment="1" applyProtection="1">
      <alignment horizontal="center" vertical="center"/>
      <protection hidden="1"/>
    </xf>
    <xf numFmtId="20" fontId="3" fillId="2" borderId="1" xfId="0" applyNumberFormat="1" applyFont="1" applyFill="1" applyBorder="1" applyAlignment="1">
      <alignment horizontal="center" vertical="center"/>
    </xf>
    <xf numFmtId="20" fontId="3" fillId="2" borderId="2" xfId="0" applyNumberFormat="1" applyFont="1" applyFill="1" applyBorder="1" applyAlignment="1">
      <alignment horizontal="center" vertical="center"/>
    </xf>
    <xf numFmtId="20" fontId="8" fillId="0" borderId="0" xfId="0" applyNumberFormat="1" applyFont="1" applyFill="1" applyBorder="1" applyAlignment="1">
      <alignment horizontal="right" vertical="center"/>
    </xf>
    <xf numFmtId="46" fontId="0" fillId="0" borderId="0" xfId="0" applyNumberFormat="1" applyBorder="1" applyAlignment="1">
      <alignment horizontal="left" vertical="center"/>
    </xf>
    <xf numFmtId="164" fontId="0" fillId="3" borderId="4" xfId="0" applyNumberFormat="1" applyFill="1" applyBorder="1" applyAlignment="1" applyProtection="1">
      <alignment horizontal="center"/>
      <protection hidden="1"/>
    </xf>
    <xf numFmtId="164" fontId="0" fillId="4" borderId="4" xfId="0" applyNumberFormat="1" applyFill="1" applyBorder="1" applyAlignment="1" applyProtection="1">
      <alignment horizontal="center"/>
      <protection hidden="1"/>
    </xf>
    <xf numFmtId="164" fontId="0" fillId="3" borderId="4" xfId="0" applyNumberFormat="1" applyFill="1" applyBorder="1" applyAlignment="1" applyProtection="1">
      <alignment horizontal="center"/>
      <protection locked="0"/>
    </xf>
    <xf numFmtId="20" fontId="0" fillId="3" borderId="4" xfId="0" applyNumberFormat="1" applyFill="1" applyBorder="1" applyAlignment="1" applyProtection="1">
      <alignment horizontal="center"/>
      <protection hidden="1"/>
    </xf>
    <xf numFmtId="20" fontId="0" fillId="4" borderId="4" xfId="0" applyNumberFormat="1" applyFill="1" applyBorder="1" applyAlignment="1" applyProtection="1">
      <alignment horizontal="center"/>
      <protection hidden="1"/>
    </xf>
    <xf numFmtId="164" fontId="0" fillId="3" borderId="4" xfId="0" applyNumberFormat="1" applyFill="1" applyBorder="1" applyAlignment="1" applyProtection="1">
      <alignment horizontal="center" vertical="center"/>
      <protection locked="0"/>
    </xf>
    <xf numFmtId="164" fontId="0" fillId="4" borderId="4" xfId="0" applyNumberFormat="1" applyFill="1" applyBorder="1" applyAlignment="1" applyProtection="1">
      <alignment horizontal="center" vertical="center"/>
      <protection locked="0"/>
    </xf>
    <xf numFmtId="164" fontId="2" fillId="2" borderId="0" xfId="0" applyNumberFormat="1" applyFont="1" applyFill="1" applyAlignment="1">
      <alignment horizontal="center"/>
    </xf>
    <xf numFmtId="164" fontId="0" fillId="4" borderId="4" xfId="0" applyNumberFormat="1" applyFill="1" applyBorder="1" applyAlignment="1" applyProtection="1">
      <alignment horizontal="center"/>
      <protection locked="0"/>
    </xf>
    <xf numFmtId="0" fontId="9" fillId="0" borderId="0" xfId="0" applyFont="1"/>
    <xf numFmtId="0" fontId="2" fillId="0" borderId="0" xfId="0" applyFont="1"/>
    <xf numFmtId="14" fontId="2" fillId="0" borderId="0" xfId="0" applyNumberFormat="1" applyFont="1" applyProtection="1">
      <protection locked="0"/>
    </xf>
    <xf numFmtId="20" fontId="9" fillId="0" borderId="0" xfId="0" applyNumberFormat="1" applyFont="1"/>
    <xf numFmtId="21" fontId="9" fillId="0" borderId="0" xfId="0" applyNumberFormat="1" applyFont="1"/>
    <xf numFmtId="0" fontId="2" fillId="0" borderId="0" xfId="0" applyNumberFormat="1" applyFont="1"/>
    <xf numFmtId="20" fontId="0" fillId="3" borderId="0" xfId="0" applyNumberFormat="1" applyFill="1" applyAlignment="1">
      <alignment horizontal="center"/>
    </xf>
    <xf numFmtId="20" fontId="2" fillId="0" borderId="0" xfId="0" applyNumberFormat="1" applyFont="1"/>
    <xf numFmtId="164" fontId="0" fillId="3" borderId="4" xfId="0" applyNumberFormat="1" applyFont="1" applyFill="1" applyBorder="1" applyAlignment="1" applyProtection="1">
      <alignment horizontal="center" vertical="center"/>
      <protection locked="0"/>
    </xf>
    <xf numFmtId="164" fontId="0" fillId="3" borderId="4" xfId="0" applyNumberFormat="1" applyFont="1" applyFill="1" applyBorder="1" applyAlignment="1" applyProtection="1">
      <alignment horizontal="center"/>
      <protection locked="0"/>
    </xf>
    <xf numFmtId="0" fontId="0" fillId="0" borderId="0" xfId="0" applyNumberFormat="1" applyAlignment="1">
      <alignment horizontal="center"/>
    </xf>
    <xf numFmtId="164" fontId="10" fillId="4" borderId="4" xfId="0" applyNumberFormat="1" applyFont="1" applyFill="1" applyBorder="1" applyAlignment="1" applyProtection="1">
      <alignment horizontal="center"/>
      <protection locked="0"/>
    </xf>
    <xf numFmtId="14" fontId="5" fillId="0" borderId="4" xfId="0" applyNumberFormat="1" applyFont="1" applyFill="1" applyBorder="1" applyAlignment="1" applyProtection="1">
      <alignment horizontal="center"/>
      <protection hidden="1"/>
    </xf>
    <xf numFmtId="164" fontId="0" fillId="0" borderId="4" xfId="0" applyNumberFormat="1" applyFill="1" applyBorder="1" applyAlignment="1" applyProtection="1">
      <alignment horizontal="center"/>
      <protection hidden="1"/>
    </xf>
    <xf numFmtId="20" fontId="0" fillId="0" borderId="4" xfId="0" applyNumberFormat="1" applyFill="1" applyBorder="1" applyAlignment="1" applyProtection="1">
      <alignment horizontal="center"/>
      <protection hidden="1"/>
    </xf>
    <xf numFmtId="14" fontId="5" fillId="5" borderId="4" xfId="0" applyNumberFormat="1" applyFont="1" applyFill="1" applyBorder="1" applyAlignment="1" applyProtection="1">
      <alignment horizontal="center"/>
      <protection hidden="1"/>
    </xf>
    <xf numFmtId="164" fontId="0" fillId="5" borderId="4" xfId="0" applyNumberFormat="1" applyFill="1" applyBorder="1" applyAlignment="1" applyProtection="1">
      <alignment horizontal="center"/>
      <protection locked="0"/>
    </xf>
    <xf numFmtId="20" fontId="0" fillId="5" borderId="4" xfId="0" applyNumberFormat="1" applyFill="1" applyBorder="1" applyAlignment="1" applyProtection="1">
      <alignment horizontal="center"/>
      <protection hidden="1"/>
    </xf>
    <xf numFmtId="164" fontId="0" fillId="5" borderId="4" xfId="0" applyNumberFormat="1" applyFill="1" applyBorder="1" applyAlignment="1" applyProtection="1">
      <alignment horizontal="center"/>
      <protection hidden="1"/>
    </xf>
    <xf numFmtId="20" fontId="4" fillId="4" borderId="4" xfId="0" applyNumberFormat="1" applyFont="1" applyFill="1" applyBorder="1" applyAlignment="1" applyProtection="1">
      <alignment horizontal="center"/>
      <protection hidden="1"/>
    </xf>
    <xf numFmtId="0" fontId="0" fillId="4" borderId="0" xfId="0" applyFill="1"/>
    <xf numFmtId="164" fontId="0" fillId="0" borderId="0" xfId="0" applyNumberFormat="1"/>
    <xf numFmtId="0" fontId="11" fillId="0" borderId="0" xfId="0" applyNumberFormat="1" applyFont="1" applyAlignment="1">
      <alignment horizontal="center"/>
    </xf>
    <xf numFmtId="0" fontId="12" fillId="0" borderId="0" xfId="0" applyNumberFormat="1" applyFont="1" applyAlignment="1">
      <alignment horizontal="center" vertical="center"/>
    </xf>
    <xf numFmtId="0" fontId="2" fillId="0" borderId="0" xfId="0" applyNumberFormat="1" applyFont="1" applyAlignment="1">
      <alignment horizontal="center"/>
    </xf>
    <xf numFmtId="20" fontId="0" fillId="3" borderId="4" xfId="0" applyNumberFormat="1" applyFill="1" applyBorder="1" applyAlignment="1">
      <alignment horizontal="center"/>
    </xf>
    <xf numFmtId="164" fontId="0" fillId="0" borderId="4" xfId="0" applyNumberFormat="1" applyFill="1" applyBorder="1" applyAlignment="1" applyProtection="1">
      <alignment horizontal="center"/>
      <protection locked="0"/>
    </xf>
    <xf numFmtId="164" fontId="0" fillId="0" borderId="4" xfId="0" applyNumberFormat="1" applyFont="1" applyFill="1" applyBorder="1" applyAlignment="1" applyProtection="1">
      <alignment horizontal="center"/>
      <protection locked="0"/>
    </xf>
    <xf numFmtId="14" fontId="5" fillId="6" borderId="4" xfId="0" applyNumberFormat="1" applyFont="1" applyFill="1" applyBorder="1" applyAlignment="1" applyProtection="1">
      <alignment horizontal="center"/>
      <protection hidden="1"/>
    </xf>
    <xf numFmtId="164" fontId="0" fillId="6" borderId="4" xfId="0" applyNumberFormat="1" applyFill="1" applyBorder="1" applyAlignment="1" applyProtection="1">
      <alignment horizontal="center"/>
      <protection locked="0"/>
    </xf>
    <xf numFmtId="20" fontId="0" fillId="6" borderId="4" xfId="0" applyNumberFormat="1" applyFill="1" applyBorder="1" applyAlignment="1" applyProtection="1">
      <alignment horizontal="center"/>
      <protection hidden="1"/>
    </xf>
    <xf numFmtId="164" fontId="0" fillId="6" borderId="4" xfId="0" applyNumberFormat="1" applyFill="1" applyBorder="1" applyAlignment="1" applyProtection="1">
      <alignment horizontal="center"/>
      <protection hidden="1"/>
    </xf>
    <xf numFmtId="164" fontId="0" fillId="6" borderId="4" xfId="0" applyNumberFormat="1" applyFill="1" applyBorder="1" applyAlignment="1" applyProtection="1">
      <alignment horizontal="center" vertical="center"/>
      <protection locked="0"/>
    </xf>
    <xf numFmtId="20" fontId="0" fillId="0" borderId="4" xfId="0" applyNumberFormat="1" applyFill="1" applyBorder="1" applyAlignment="1">
      <alignment horizontal="center"/>
    </xf>
    <xf numFmtId="164" fontId="0" fillId="0" borderId="4" xfId="0" applyNumberForma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0" fillId="6" borderId="0" xfId="0" applyNumberFormat="1" applyFill="1" applyAlignment="1">
      <alignment horizontal="center"/>
    </xf>
    <xf numFmtId="164" fontId="0" fillId="6" borderId="4" xfId="0" applyNumberFormat="1" applyFont="1" applyFill="1" applyBorder="1" applyAlignment="1" applyProtection="1">
      <alignment horizontal="center"/>
      <protection locked="0"/>
    </xf>
    <xf numFmtId="20" fontId="9" fillId="3" borderId="4" xfId="0" applyNumberFormat="1" applyFont="1" applyFill="1" applyBorder="1" applyAlignment="1">
      <alignment horizontal="center"/>
    </xf>
    <xf numFmtId="20" fontId="9" fillId="0" borderId="4" xfId="0" applyNumberFormat="1" applyFont="1" applyFill="1" applyBorder="1" applyAlignment="1">
      <alignment horizontal="center"/>
    </xf>
    <xf numFmtId="164" fontId="9" fillId="0" borderId="4" xfId="0" applyNumberFormat="1" applyFont="1" applyFill="1" applyBorder="1" applyAlignment="1" applyProtection="1">
      <alignment horizontal="center"/>
      <protection locked="0"/>
    </xf>
    <xf numFmtId="164" fontId="9" fillId="3" borderId="4" xfId="0" applyNumberFormat="1" applyFont="1" applyFill="1" applyBorder="1" applyAlignment="1" applyProtection="1">
      <alignment horizontal="center"/>
      <protection hidden="1"/>
    </xf>
    <xf numFmtId="164" fontId="9" fillId="4" borderId="4" xfId="0" applyNumberFormat="1" applyFont="1" applyFill="1" applyBorder="1" applyAlignment="1" applyProtection="1">
      <alignment horizontal="center"/>
      <protection hidden="1"/>
    </xf>
    <xf numFmtId="0" fontId="11" fillId="0" borderId="0" xfId="0" applyFont="1"/>
    <xf numFmtId="0" fontId="0" fillId="0" borderId="0" xfId="0" applyFont="1"/>
    <xf numFmtId="20" fontId="0" fillId="0" borderId="0" xfId="0" applyNumberFormat="1" applyFont="1"/>
    <xf numFmtId="164" fontId="0" fillId="0" borderId="0" xfId="0" applyNumberFormat="1" applyFont="1"/>
    <xf numFmtId="164" fontId="4" fillId="6" borderId="4" xfId="0" applyNumberFormat="1" applyFont="1" applyFill="1" applyBorder="1" applyAlignment="1" applyProtection="1">
      <alignment horizontal="center"/>
      <protection hidden="1"/>
    </xf>
    <xf numFmtId="0" fontId="13" fillId="0" borderId="0" xfId="0" applyFont="1" applyAlignment="1">
      <alignment horizontal="center"/>
    </xf>
    <xf numFmtId="164" fontId="9" fillId="0" borderId="4" xfId="0" applyNumberFormat="1" applyFont="1" applyFill="1" applyBorder="1" applyAlignment="1" applyProtection="1">
      <alignment horizontal="center" vertical="center"/>
      <protection locked="0"/>
    </xf>
    <xf numFmtId="20" fontId="4" fillId="3" borderId="4" xfId="0" applyNumberFormat="1" applyFont="1" applyFill="1" applyBorder="1" applyAlignment="1">
      <alignment horizontal="center"/>
    </xf>
    <xf numFmtId="21" fontId="0" fillId="0" borderId="0" xfId="0" applyNumberFormat="1"/>
    <xf numFmtId="20" fontId="0" fillId="4" borderId="0" xfId="0" applyNumberFormat="1" applyFill="1" applyAlignment="1">
      <alignment horizontal="center"/>
    </xf>
    <xf numFmtId="0" fontId="0" fillId="0" borderId="0" xfId="0" applyNumberFormat="1"/>
    <xf numFmtId="0" fontId="12" fillId="0" borderId="0" xfId="0" applyNumberFormat="1" applyFont="1" applyAlignment="1">
      <alignment vertical="center"/>
    </xf>
    <xf numFmtId="14" fontId="5" fillId="3" borderId="8" xfId="0" applyNumberFormat="1" applyFont="1" applyFill="1" applyBorder="1" applyAlignment="1" applyProtection="1">
      <alignment horizontal="center"/>
      <protection hidden="1"/>
    </xf>
    <xf numFmtId="14" fontId="5" fillId="4" borderId="8" xfId="0" applyNumberFormat="1" applyFont="1" applyFill="1" applyBorder="1" applyAlignment="1" applyProtection="1">
      <alignment horizontal="center"/>
      <protection hidden="1"/>
    </xf>
    <xf numFmtId="20" fontId="0" fillId="3" borderId="6" xfId="0" applyNumberFormat="1" applyFill="1" applyBorder="1" applyAlignment="1" applyProtection="1">
      <alignment horizontal="center"/>
      <protection hidden="1"/>
    </xf>
    <xf numFmtId="20" fontId="0" fillId="4" borderId="6" xfId="0" applyNumberFormat="1" applyFill="1" applyBorder="1" applyAlignment="1" applyProtection="1">
      <alignment horizontal="center"/>
      <protection hidden="1"/>
    </xf>
    <xf numFmtId="164" fontId="0" fillId="4" borderId="9" xfId="0" applyNumberFormat="1" applyFill="1" applyBorder="1" applyAlignment="1" applyProtection="1">
      <alignment horizontal="center" vertical="center"/>
      <protection locked="0"/>
    </xf>
    <xf numFmtId="20" fontId="15" fillId="0" borderId="10" xfId="0" applyNumberFormat="1" applyFont="1" applyFill="1" applyBorder="1" applyAlignment="1">
      <alignment horizontal="center" vertical="center" wrapText="1"/>
    </xf>
    <xf numFmtId="164" fontId="0" fillId="3" borderId="10" xfId="0" applyNumberFormat="1" applyFont="1" applyFill="1" applyBorder="1" applyAlignment="1" applyProtection="1">
      <alignment horizontal="center"/>
      <protection locked="0"/>
    </xf>
    <xf numFmtId="164" fontId="4" fillId="3" borderId="10" xfId="0" applyNumberFormat="1" applyFont="1" applyFill="1" applyBorder="1" applyAlignment="1" applyProtection="1">
      <alignment horizontal="center"/>
      <protection locked="0"/>
    </xf>
    <xf numFmtId="164" fontId="0" fillId="4" borderId="10" xfId="0" applyNumberFormat="1" applyFont="1" applyFill="1" applyBorder="1" applyAlignment="1" applyProtection="1">
      <alignment horizontal="center"/>
      <protection hidden="1"/>
    </xf>
    <xf numFmtId="164" fontId="0" fillId="4" borderId="10" xfId="0" applyNumberFormat="1" applyFont="1" applyFill="1" applyBorder="1" applyAlignment="1" applyProtection="1">
      <alignment horizontal="center" vertical="center"/>
      <protection locked="0"/>
    </xf>
    <xf numFmtId="20" fontId="15" fillId="4" borderId="10" xfId="0" applyNumberFormat="1" applyFont="1" applyFill="1" applyBorder="1" applyAlignment="1">
      <alignment horizontal="center" vertical="center" wrapText="1"/>
    </xf>
    <xf numFmtId="20" fontId="3" fillId="2" borderId="0" xfId="0" applyNumberFormat="1" applyFont="1" applyFill="1" applyBorder="1" applyAlignment="1">
      <alignment horizontal="center" vertical="center"/>
    </xf>
    <xf numFmtId="164" fontId="0" fillId="3" borderId="8" xfId="0" applyNumberFormat="1" applyFill="1" applyBorder="1" applyAlignment="1" applyProtection="1">
      <alignment horizontal="center"/>
      <protection hidden="1"/>
    </xf>
    <xf numFmtId="164" fontId="0" fillId="3" borderId="11" xfId="0" applyNumberFormat="1" applyFill="1" applyBorder="1" applyAlignment="1" applyProtection="1">
      <alignment horizontal="center"/>
      <protection hidden="1"/>
    </xf>
    <xf numFmtId="164" fontId="0" fillId="4" borderId="8" xfId="0" applyNumberFormat="1" applyFill="1" applyBorder="1" applyAlignment="1" applyProtection="1">
      <alignment horizontal="center"/>
      <protection hidden="1"/>
    </xf>
    <xf numFmtId="164" fontId="0" fillId="4" borderId="11" xfId="0" applyNumberFormat="1" applyFill="1" applyBorder="1" applyAlignment="1" applyProtection="1">
      <alignment horizontal="center"/>
      <protection hidden="1"/>
    </xf>
    <xf numFmtId="0" fontId="16" fillId="7" borderId="12" xfId="0" applyFont="1" applyFill="1" applyBorder="1" applyAlignment="1">
      <alignment horizontal="center" vertical="center" wrapText="1"/>
    </xf>
    <xf numFmtId="14" fontId="16" fillId="8" borderId="12" xfId="0" applyNumberFormat="1" applyFont="1" applyFill="1" applyBorder="1" applyAlignment="1">
      <alignment horizontal="center" vertical="center" wrapText="1"/>
    </xf>
    <xf numFmtId="20" fontId="16" fillId="8" borderId="12" xfId="0" applyNumberFormat="1" applyFont="1" applyFill="1" applyBorder="1" applyAlignment="1">
      <alignment horizontal="center" vertical="center" wrapText="1"/>
    </xf>
    <xf numFmtId="14" fontId="16" fillId="9" borderId="12" xfId="0" applyNumberFormat="1" applyFont="1" applyFill="1" applyBorder="1" applyAlignment="1">
      <alignment horizontal="center" vertical="center" wrapText="1"/>
    </xf>
    <xf numFmtId="0" fontId="0" fillId="8" borderId="13" xfId="0" applyFill="1" applyBorder="1"/>
    <xf numFmtId="20" fontId="16" fillId="8" borderId="14" xfId="0" applyNumberFormat="1" applyFont="1" applyFill="1" applyBorder="1" applyAlignment="1">
      <alignment horizontal="center" vertical="center" wrapText="1"/>
    </xf>
    <xf numFmtId="20" fontId="16" fillId="9" borderId="14" xfId="0" applyNumberFormat="1" applyFont="1" applyFill="1" applyBorder="1" applyAlignment="1">
      <alignment horizontal="center" vertical="center" wrapText="1"/>
    </xf>
    <xf numFmtId="0" fontId="16" fillId="7" borderId="15" xfId="0" applyFont="1" applyFill="1" applyBorder="1" applyAlignment="1">
      <alignment horizontal="center" vertical="center" wrapText="1"/>
    </xf>
    <xf numFmtId="14" fontId="16" fillId="9" borderId="3" xfId="0" applyNumberFormat="1" applyFont="1" applyFill="1" applyBorder="1" applyAlignment="1">
      <alignment horizontal="center" vertical="center" wrapText="1"/>
    </xf>
    <xf numFmtId="0" fontId="0" fillId="0" borderId="12" xfId="0" applyBorder="1" applyAlignment="1">
      <alignment horizontal="center"/>
    </xf>
    <xf numFmtId="0" fontId="17" fillId="0" borderId="0" xfId="0" applyFont="1" applyAlignment="1">
      <alignment horizontal="center"/>
    </xf>
    <xf numFmtId="0" fontId="17" fillId="0" borderId="12" xfId="0" applyFont="1" applyBorder="1" applyAlignment="1">
      <alignment horizontal="center"/>
    </xf>
    <xf numFmtId="14" fontId="18" fillId="9" borderId="3" xfId="0" applyNumberFormat="1" applyFont="1" applyFill="1" applyBorder="1" applyAlignment="1">
      <alignment horizontal="center" vertical="center" wrapText="1"/>
    </xf>
    <xf numFmtId="14" fontId="18" fillId="9" borderId="12" xfId="0" applyNumberFormat="1" applyFont="1" applyFill="1" applyBorder="1" applyAlignment="1">
      <alignment horizontal="center" vertical="center" wrapText="1"/>
    </xf>
    <xf numFmtId="20" fontId="18" fillId="9" borderId="14" xfId="0" applyNumberFormat="1" applyFont="1" applyFill="1" applyBorder="1" applyAlignment="1">
      <alignment horizontal="center" vertical="center" wrapText="1"/>
    </xf>
    <xf numFmtId="0" fontId="0" fillId="10" borderId="11" xfId="0" applyNumberFormat="1" applyFill="1" applyBorder="1" applyAlignment="1" applyProtection="1">
      <alignment horizontal="center"/>
      <protection hidden="1"/>
    </xf>
    <xf numFmtId="0" fontId="0" fillId="4" borderId="11" xfId="0" applyNumberFormat="1" applyFill="1" applyBorder="1" applyAlignment="1" applyProtection="1">
      <alignment horizontal="center"/>
      <protection hidden="1"/>
    </xf>
    <xf numFmtId="164" fontId="19" fillId="3" borderId="11" xfId="0" applyNumberFormat="1" applyFont="1" applyFill="1" applyBorder="1" applyAlignment="1" applyProtection="1">
      <alignment horizontal="left"/>
      <protection hidden="1"/>
    </xf>
    <xf numFmtId="0" fontId="14" fillId="2" borderId="0"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0" fillId="3" borderId="11" xfId="0" applyNumberFormat="1" applyFill="1" applyBorder="1" applyAlignment="1" applyProtection="1">
      <alignment horizontal="center"/>
      <protection hidden="1"/>
    </xf>
    <xf numFmtId="0" fontId="2" fillId="2" borderId="0" xfId="0" applyNumberFormat="1" applyFont="1" applyFill="1" applyAlignment="1">
      <alignment horizontal="center"/>
    </xf>
    <xf numFmtId="164" fontId="19" fillId="4" borderId="11" xfId="0" applyNumberFormat="1" applyFont="1" applyFill="1" applyBorder="1" applyAlignment="1" applyProtection="1">
      <alignment horizontal="left"/>
      <protection hidden="1"/>
    </xf>
    <xf numFmtId="20" fontId="0" fillId="3" borderId="4" xfId="0" applyNumberFormat="1" applyFont="1" applyFill="1" applyBorder="1" applyAlignment="1" applyProtection="1">
      <alignment horizontal="center"/>
      <protection hidden="1"/>
    </xf>
    <xf numFmtId="164" fontId="20" fillId="3" borderId="4" xfId="0" applyNumberFormat="1" applyFont="1" applyFill="1" applyBorder="1" applyAlignment="1" applyProtection="1">
      <alignment horizontal="center"/>
      <protection locked="0"/>
    </xf>
    <xf numFmtId="164" fontId="0" fillId="4" borderId="4" xfId="0" applyNumberFormat="1" applyFont="1" applyFill="1" applyBorder="1" applyAlignment="1" applyProtection="1">
      <alignment horizontal="center" vertical="center"/>
      <protection locked="0"/>
    </xf>
    <xf numFmtId="164" fontId="9" fillId="3" borderId="4" xfId="0" applyNumberFormat="1" applyFont="1" applyFill="1" applyBorder="1" applyAlignment="1" applyProtection="1">
      <alignment horizontal="center" vertical="center"/>
      <protection locked="0"/>
    </xf>
    <xf numFmtId="164" fontId="9" fillId="3" borderId="4" xfId="0" applyNumberFormat="1" applyFont="1" applyFill="1" applyBorder="1" applyAlignment="1" applyProtection="1">
      <alignment horizontal="center"/>
      <protection locked="0"/>
    </xf>
    <xf numFmtId="0" fontId="0" fillId="11" borderId="11" xfId="0" applyNumberFormat="1" applyFill="1" applyBorder="1" applyAlignment="1" applyProtection="1">
      <alignment horizontal="center"/>
      <protection hidden="1"/>
    </xf>
    <xf numFmtId="164" fontId="0" fillId="11" borderId="11" xfId="0" applyNumberFormat="1" applyFill="1" applyBorder="1" applyAlignment="1" applyProtection="1">
      <alignment horizontal="center"/>
      <protection hidden="1"/>
    </xf>
    <xf numFmtId="164" fontId="20" fillId="11" borderId="4" xfId="0" applyNumberFormat="1" applyFont="1" applyFill="1" applyBorder="1" applyAlignment="1" applyProtection="1">
      <alignment horizontal="center"/>
      <protection locked="0"/>
    </xf>
    <xf numFmtId="164" fontId="0" fillId="3" borderId="4" xfId="0" applyNumberFormat="1" applyFont="1" applyFill="1" applyBorder="1" applyAlignment="1" applyProtection="1">
      <alignment horizontal="center"/>
      <protection hidden="1"/>
    </xf>
    <xf numFmtId="164" fontId="15" fillId="3" borderId="4" xfId="0" applyNumberFormat="1" applyFont="1" applyFill="1" applyBorder="1" applyAlignment="1" applyProtection="1">
      <alignment horizontal="center"/>
      <protection locked="0"/>
    </xf>
    <xf numFmtId="0" fontId="14" fillId="2" borderId="0"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21" fillId="0" borderId="8" xfId="0" applyFont="1" applyBorder="1" applyAlignment="1">
      <alignment horizontal="center"/>
    </xf>
    <xf numFmtId="0" fontId="21" fillId="0" borderId="23" xfId="0" applyFont="1" applyBorder="1" applyAlignment="1">
      <alignment horizontal="center"/>
    </xf>
    <xf numFmtId="0" fontId="21" fillId="0" borderId="6" xfId="0" applyFont="1" applyBorder="1" applyAlignment="1">
      <alignment horizontal="center"/>
    </xf>
    <xf numFmtId="0" fontId="21" fillId="0" borderId="16" xfId="0" applyFont="1" applyBorder="1" applyAlignment="1">
      <alignment horizontal="center"/>
    </xf>
    <xf numFmtId="0" fontId="21" fillId="0" borderId="17" xfId="0" applyFont="1" applyBorder="1" applyAlignment="1">
      <alignment horizontal="center"/>
    </xf>
    <xf numFmtId="0" fontId="21" fillId="0" borderId="18" xfId="0" applyFont="1" applyBorder="1" applyAlignment="1">
      <alignment horizontal="center"/>
    </xf>
    <xf numFmtId="0" fontId="21" fillId="0" borderId="20" xfId="0" applyFont="1" applyBorder="1" applyAlignment="1">
      <alignment horizontal="center"/>
    </xf>
    <xf numFmtId="0" fontId="21" fillId="0" borderId="21" xfId="0" applyFont="1" applyBorder="1" applyAlignment="1">
      <alignment horizontal="center"/>
    </xf>
    <xf numFmtId="0" fontId="21" fillId="0" borderId="22" xfId="0" applyFont="1" applyBorder="1" applyAlignment="1">
      <alignment horizontal="center"/>
    </xf>
    <xf numFmtId="0" fontId="12" fillId="0" borderId="0" xfId="0" applyFont="1" applyAlignment="1">
      <alignment vertical="center"/>
    </xf>
    <xf numFmtId="14" fontId="0" fillId="0" borderId="0" xfId="0" applyNumberFormat="1" applyProtection="1">
      <protection locked="0"/>
    </xf>
  </cellXfs>
  <cellStyles count="1">
    <cellStyle name="Normal" xfId="0" builtinId="0"/>
  </cellStyles>
  <dxfs count="20">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4</xdr:row>
          <xdr:rowOff>9525</xdr:rowOff>
        </xdr:from>
        <xdr:to>
          <xdr:col>11</xdr:col>
          <xdr:colOff>0</xdr:colOff>
          <xdr:row>5</xdr:row>
          <xdr:rowOff>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pt-BR" sz="1100" b="0" i="0" u="none" strike="noStrike" baseline="0">
                  <a:solidFill>
                    <a:srgbClr val="000000"/>
                  </a:solidFill>
                  <a:latin typeface="Calibri"/>
                </a:rPr>
                <a:t>Registrar Ponto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xdr:row>
          <xdr:rowOff>38100</xdr:rowOff>
        </xdr:from>
        <xdr:to>
          <xdr:col>15</xdr:col>
          <xdr:colOff>590550</xdr:colOff>
          <xdr:row>2</xdr:row>
          <xdr:rowOff>76200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pt-BR" sz="1100" b="0" i="0" u="none" strike="noStrike" baseline="0">
                  <a:solidFill>
                    <a:srgbClr val="000000"/>
                  </a:solidFill>
                  <a:latin typeface="Calibri"/>
                </a:rPr>
                <a:t>Destacar Fins de Semana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xdr:row>
          <xdr:rowOff>38100</xdr:rowOff>
        </xdr:from>
        <xdr:to>
          <xdr:col>15</xdr:col>
          <xdr:colOff>590550</xdr:colOff>
          <xdr:row>3</xdr:row>
          <xdr:rowOff>190500</xdr:rowOff>
        </xdr:to>
        <xdr:sp macro="" textlink="">
          <xdr:nvSpPr>
            <xdr:cNvPr id="1027" name="Button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pt-BR" sz="1100" b="0" i="0" u="none" strike="noStrike" baseline="0">
                  <a:solidFill>
                    <a:srgbClr val="000000"/>
                  </a:solidFill>
                  <a:latin typeface="Calibri"/>
                </a:rPr>
                <a:t>Limpar Registros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9525</xdr:rowOff>
    </xdr:from>
    <xdr:to>
      <xdr:col>11</xdr:col>
      <xdr:colOff>0</xdr:colOff>
      <xdr:row>5</xdr:row>
      <xdr:rowOff>0</xdr:rowOff>
    </xdr:to>
    <xdr:sp macro="" textlink="">
      <xdr:nvSpPr>
        <xdr:cNvPr id="1030" name="Button 6" hidden="1">
          <a:extLst>
            <a:ext uri="{63B3BB69-23CF-44E3-9099-C40C66FF867C}">
              <a14:compatExt xmlns:a14="http://schemas.microsoft.com/office/drawing/2010/main" spid="_x0000_s1030"/>
            </a:ext>
            <a:ext uri="{FF2B5EF4-FFF2-40B4-BE49-F238E27FC236}">
              <a16:creationId xmlns:a16="http://schemas.microsoft.com/office/drawing/2014/main" xmlns="" id="{D9069DD8-48B8-4F46-99D2-D21706941F0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Registrar Ponto</a:t>
          </a:r>
        </a:p>
      </xdr:txBody>
    </xdr:sp>
    <xdr:clientData fPrintsWithSheet="0"/>
  </xdr:twoCellAnchor>
  <xdr:twoCellAnchor>
    <xdr:from>
      <xdr:col>12</xdr:col>
      <xdr:colOff>19050</xdr:colOff>
      <xdr:row>1</xdr:row>
      <xdr:rowOff>38100</xdr:rowOff>
    </xdr:from>
    <xdr:to>
      <xdr:col>16</xdr:col>
      <xdr:colOff>0</xdr:colOff>
      <xdr:row>2</xdr:row>
      <xdr:rowOff>76200</xdr:rowOff>
    </xdr:to>
    <xdr:sp macro="" textlink="">
      <xdr:nvSpPr>
        <xdr:cNvPr id="1035" name="Button 11" hidden="1">
          <a:extLst>
            <a:ext uri="{63B3BB69-23CF-44E3-9099-C40C66FF867C}">
              <a14:compatExt xmlns:a14="http://schemas.microsoft.com/office/drawing/2010/main" spid="_x0000_s1035"/>
            </a:ext>
            <a:ext uri="{FF2B5EF4-FFF2-40B4-BE49-F238E27FC236}">
              <a16:creationId xmlns:a16="http://schemas.microsoft.com/office/drawing/2014/main" xmlns="" id="{7D48A367-8F63-48E6-B512-B2555ABE43AD}"/>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Destacar Fins de Semana</a:t>
          </a:r>
        </a:p>
      </xdr:txBody>
    </xdr:sp>
    <xdr:clientData fPrintsWithSheet="0"/>
  </xdr:twoCellAnchor>
  <xdr:twoCellAnchor>
    <xdr:from>
      <xdr:col>12</xdr:col>
      <xdr:colOff>19050</xdr:colOff>
      <xdr:row>3</xdr:row>
      <xdr:rowOff>38100</xdr:rowOff>
    </xdr:from>
    <xdr:to>
      <xdr:col>16</xdr:col>
      <xdr:colOff>0</xdr:colOff>
      <xdr:row>3</xdr:row>
      <xdr:rowOff>190500</xdr:rowOff>
    </xdr:to>
    <xdr:sp macro="" textlink="">
      <xdr:nvSpPr>
        <xdr:cNvPr id="1037" name="Button 13" hidden="1">
          <a:extLst>
            <a:ext uri="{63B3BB69-23CF-44E3-9099-C40C66FF867C}">
              <a14:compatExt xmlns:a14="http://schemas.microsoft.com/office/drawing/2010/main" spid="_x0000_s1037"/>
            </a:ext>
            <a:ext uri="{FF2B5EF4-FFF2-40B4-BE49-F238E27FC236}">
              <a16:creationId xmlns:a16="http://schemas.microsoft.com/office/drawing/2014/main" xmlns="" id="{D35576F5-13FB-4FD6-9135-E7620D63C42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Limpar Registros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xdr:row>
      <xdr:rowOff>9525</xdr:rowOff>
    </xdr:from>
    <xdr:to>
      <xdr:col>11</xdr:col>
      <xdr:colOff>0</xdr:colOff>
      <xdr:row>5</xdr:row>
      <xdr:rowOff>0</xdr:rowOff>
    </xdr:to>
    <xdr:sp macro="" textlink="">
      <xdr:nvSpPr>
        <xdr:cNvPr id="4103" name="Button 7" hidden="1">
          <a:extLst>
            <a:ext uri="{63B3BB69-23CF-44E3-9099-C40C66FF867C}">
              <a14:compatExt xmlns:a14="http://schemas.microsoft.com/office/drawing/2010/main" spid="_x0000_s4103"/>
            </a:ext>
            <a:ext uri="{FF2B5EF4-FFF2-40B4-BE49-F238E27FC236}">
              <a16:creationId xmlns:a16="http://schemas.microsoft.com/office/drawing/2014/main" xmlns="" id="{B83B4ACD-24F8-443E-A4A4-8DAFA63B986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Registrar Ponto</a:t>
          </a:r>
        </a:p>
      </xdr:txBody>
    </xdr:sp>
    <xdr:clientData fPrintsWithSheet="0"/>
  </xdr:twoCellAnchor>
  <xdr:twoCellAnchor>
    <xdr:from>
      <xdr:col>12</xdr:col>
      <xdr:colOff>19050</xdr:colOff>
      <xdr:row>1</xdr:row>
      <xdr:rowOff>38100</xdr:rowOff>
    </xdr:from>
    <xdr:to>
      <xdr:col>16</xdr:col>
      <xdr:colOff>0</xdr:colOff>
      <xdr:row>2</xdr:row>
      <xdr:rowOff>76200</xdr:rowOff>
    </xdr:to>
    <xdr:sp macro="" textlink="">
      <xdr:nvSpPr>
        <xdr:cNvPr id="4104" name="Button 8" hidden="1">
          <a:extLst>
            <a:ext uri="{63B3BB69-23CF-44E3-9099-C40C66FF867C}">
              <a14:compatExt xmlns:a14="http://schemas.microsoft.com/office/drawing/2010/main" spid="_x0000_s4104"/>
            </a:ext>
            <a:ext uri="{FF2B5EF4-FFF2-40B4-BE49-F238E27FC236}">
              <a16:creationId xmlns:a16="http://schemas.microsoft.com/office/drawing/2014/main" xmlns="" id="{2446A0B3-934F-4366-BC2F-DF1E8126F6EB}"/>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Destacar Fins de Semana</a:t>
          </a:r>
        </a:p>
      </xdr:txBody>
    </xdr:sp>
    <xdr:clientData fPrintsWithSheet="0"/>
  </xdr:twoCellAnchor>
  <xdr:twoCellAnchor>
    <xdr:from>
      <xdr:col>12</xdr:col>
      <xdr:colOff>19050</xdr:colOff>
      <xdr:row>3</xdr:row>
      <xdr:rowOff>38100</xdr:rowOff>
    </xdr:from>
    <xdr:to>
      <xdr:col>16</xdr:col>
      <xdr:colOff>0</xdr:colOff>
      <xdr:row>3</xdr:row>
      <xdr:rowOff>190500</xdr:rowOff>
    </xdr:to>
    <xdr:sp macro="" textlink="">
      <xdr:nvSpPr>
        <xdr:cNvPr id="4105" name="Button 9" hidden="1">
          <a:extLst>
            <a:ext uri="{63B3BB69-23CF-44E3-9099-C40C66FF867C}">
              <a14:compatExt xmlns:a14="http://schemas.microsoft.com/office/drawing/2010/main" spid="_x0000_s4105"/>
            </a:ext>
            <a:ext uri="{FF2B5EF4-FFF2-40B4-BE49-F238E27FC236}">
              <a16:creationId xmlns:a16="http://schemas.microsoft.com/office/drawing/2014/main" xmlns="" id="{F159379E-CF71-4433-92AD-CFBC0E42CC8B}"/>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Limpar Registros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4</xdr:row>
      <xdr:rowOff>9525</xdr:rowOff>
    </xdr:from>
    <xdr:to>
      <xdr:col>11</xdr:col>
      <xdr:colOff>0</xdr:colOff>
      <xdr:row>5</xdr:row>
      <xdr:rowOff>0</xdr:rowOff>
    </xdr:to>
    <xdr:sp macro="" textlink="">
      <xdr:nvSpPr>
        <xdr:cNvPr id="7169" name="Button 1" hidden="1">
          <a:extLst>
            <a:ext uri="{63B3BB69-23CF-44E3-9099-C40C66FF867C}">
              <a14:compatExt xmlns:a14="http://schemas.microsoft.com/office/drawing/2010/main" spid="_x0000_s7169"/>
            </a:ext>
            <a:ext uri="{FF2B5EF4-FFF2-40B4-BE49-F238E27FC236}">
              <a16:creationId xmlns:a16="http://schemas.microsoft.com/office/drawing/2014/main" xmlns="" id="{D3CEB3E3-35E6-4A15-B2C0-F96BEBA9882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Registrar Ponto</a:t>
          </a:r>
        </a:p>
      </xdr:txBody>
    </xdr:sp>
    <xdr:clientData fPrintsWithSheet="0"/>
  </xdr:twoCellAnchor>
  <xdr:twoCellAnchor>
    <xdr:from>
      <xdr:col>14</xdr:col>
      <xdr:colOff>19050</xdr:colOff>
      <xdr:row>1</xdr:row>
      <xdr:rowOff>38100</xdr:rowOff>
    </xdr:from>
    <xdr:to>
      <xdr:col>18</xdr:col>
      <xdr:colOff>0</xdr:colOff>
      <xdr:row>2</xdr:row>
      <xdr:rowOff>76200</xdr:rowOff>
    </xdr:to>
    <xdr:sp macro="" textlink="">
      <xdr:nvSpPr>
        <xdr:cNvPr id="7170" name="Button 2" hidden="1">
          <a:extLst>
            <a:ext uri="{63B3BB69-23CF-44E3-9099-C40C66FF867C}">
              <a14:compatExt xmlns:a14="http://schemas.microsoft.com/office/drawing/2010/main" spid="_x0000_s7170"/>
            </a:ext>
            <a:ext uri="{FF2B5EF4-FFF2-40B4-BE49-F238E27FC236}">
              <a16:creationId xmlns:a16="http://schemas.microsoft.com/office/drawing/2014/main" xmlns="" id="{60C9D946-41C3-4CFE-9A51-48089852EFEC}"/>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Destacar Fins de Semana</a:t>
          </a:r>
        </a:p>
      </xdr:txBody>
    </xdr:sp>
    <xdr:clientData fPrintsWithSheet="0"/>
  </xdr:twoCellAnchor>
  <xdr:twoCellAnchor>
    <xdr:from>
      <xdr:col>14</xdr:col>
      <xdr:colOff>19050</xdr:colOff>
      <xdr:row>3</xdr:row>
      <xdr:rowOff>38100</xdr:rowOff>
    </xdr:from>
    <xdr:to>
      <xdr:col>18</xdr:col>
      <xdr:colOff>0</xdr:colOff>
      <xdr:row>3</xdr:row>
      <xdr:rowOff>190500</xdr:rowOff>
    </xdr:to>
    <xdr:sp macro="" textlink="">
      <xdr:nvSpPr>
        <xdr:cNvPr id="7171" name="Button 3" hidden="1">
          <a:extLst>
            <a:ext uri="{63B3BB69-23CF-44E3-9099-C40C66FF867C}">
              <a14:compatExt xmlns:a14="http://schemas.microsoft.com/office/drawing/2010/main" spid="_x0000_s7171"/>
            </a:ext>
            <a:ext uri="{FF2B5EF4-FFF2-40B4-BE49-F238E27FC236}">
              <a16:creationId xmlns:a16="http://schemas.microsoft.com/office/drawing/2014/main" xmlns="" id="{FE11A694-3C89-4C24-9F3F-8BFE7799D00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Limpar Registros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4</xdr:row>
      <xdr:rowOff>9525</xdr:rowOff>
    </xdr:from>
    <xdr:to>
      <xdr:col>11</xdr:col>
      <xdr:colOff>0</xdr:colOff>
      <xdr:row>5</xdr:row>
      <xdr:rowOff>0</xdr:rowOff>
    </xdr:to>
    <xdr:sp macro="" textlink="">
      <xdr:nvSpPr>
        <xdr:cNvPr id="8197" name="Button 5" hidden="1">
          <a:extLst>
            <a:ext uri="{63B3BB69-23CF-44E3-9099-C40C66FF867C}">
              <a14:compatExt xmlns:a14="http://schemas.microsoft.com/office/drawing/2010/main" spid="_x0000_s8197"/>
            </a:ext>
            <a:ext uri="{FF2B5EF4-FFF2-40B4-BE49-F238E27FC236}">
              <a16:creationId xmlns:a16="http://schemas.microsoft.com/office/drawing/2014/main" xmlns="" id="{BDE803A1-098A-42A7-82E7-736F000277D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Registrar Ponto</a:t>
          </a:r>
        </a:p>
      </xdr:txBody>
    </xdr:sp>
    <xdr:clientData fPrintsWithSheet="0"/>
  </xdr:twoCellAnchor>
  <xdr:twoCellAnchor>
    <xdr:from>
      <xdr:col>13</xdr:col>
      <xdr:colOff>19050</xdr:colOff>
      <xdr:row>1</xdr:row>
      <xdr:rowOff>38100</xdr:rowOff>
    </xdr:from>
    <xdr:to>
      <xdr:col>17</xdr:col>
      <xdr:colOff>590550</xdr:colOff>
      <xdr:row>2</xdr:row>
      <xdr:rowOff>76200</xdr:rowOff>
    </xdr:to>
    <xdr:sp macro="" textlink="">
      <xdr:nvSpPr>
        <xdr:cNvPr id="8198" name="Button 6" hidden="1">
          <a:extLst>
            <a:ext uri="{63B3BB69-23CF-44E3-9099-C40C66FF867C}">
              <a14:compatExt xmlns:a14="http://schemas.microsoft.com/office/drawing/2010/main" spid="_x0000_s8198"/>
            </a:ext>
            <a:ext uri="{FF2B5EF4-FFF2-40B4-BE49-F238E27FC236}">
              <a16:creationId xmlns:a16="http://schemas.microsoft.com/office/drawing/2014/main" xmlns="" id="{6483C15E-9310-4552-8F87-DCBC1C8D541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Destacar Fins de Semana</a:t>
          </a:r>
        </a:p>
      </xdr:txBody>
    </xdr:sp>
    <xdr:clientData fPrintsWithSheet="0"/>
  </xdr:twoCellAnchor>
  <xdr:twoCellAnchor>
    <xdr:from>
      <xdr:col>13</xdr:col>
      <xdr:colOff>19050</xdr:colOff>
      <xdr:row>3</xdr:row>
      <xdr:rowOff>38100</xdr:rowOff>
    </xdr:from>
    <xdr:to>
      <xdr:col>17</xdr:col>
      <xdr:colOff>590550</xdr:colOff>
      <xdr:row>3</xdr:row>
      <xdr:rowOff>190500</xdr:rowOff>
    </xdr:to>
    <xdr:sp macro="" textlink="">
      <xdr:nvSpPr>
        <xdr:cNvPr id="8199" name="Button 7" hidden="1">
          <a:extLst>
            <a:ext uri="{63B3BB69-23CF-44E3-9099-C40C66FF867C}">
              <a14:compatExt xmlns:a14="http://schemas.microsoft.com/office/drawing/2010/main" spid="_x0000_s8199"/>
            </a:ext>
            <a:ext uri="{FF2B5EF4-FFF2-40B4-BE49-F238E27FC236}">
              <a16:creationId xmlns:a16="http://schemas.microsoft.com/office/drawing/2014/main" xmlns="" id="{050B5F16-C5E4-46F8-B739-186DE2DB5BC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Limpar Registros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4</xdr:row>
      <xdr:rowOff>9525</xdr:rowOff>
    </xdr:from>
    <xdr:to>
      <xdr:col>11</xdr:col>
      <xdr:colOff>0</xdr:colOff>
      <xdr:row>5</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xmlns="" id="{6613F6A3-974B-49C2-90D5-C1D7BE14508C}"/>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Registrar Ponto</a:t>
          </a:r>
        </a:p>
      </xdr:txBody>
    </xdr:sp>
    <xdr:clientData fPrintsWithSheet="0"/>
  </xdr:twoCellAnchor>
  <xdr:twoCellAnchor>
    <xdr:from>
      <xdr:col>14</xdr:col>
      <xdr:colOff>19050</xdr:colOff>
      <xdr:row>1</xdr:row>
      <xdr:rowOff>38100</xdr:rowOff>
    </xdr:from>
    <xdr:to>
      <xdr:col>17</xdr:col>
      <xdr:colOff>590550</xdr:colOff>
      <xdr:row>2</xdr:row>
      <xdr:rowOff>76200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xmlns="" id="{421C3DED-DACA-4F4A-B79B-017079ED977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Destacar Fins de Semana</a:t>
          </a:r>
        </a:p>
      </xdr:txBody>
    </xdr:sp>
    <xdr:clientData fPrintsWithSheet="0"/>
  </xdr:twoCellAnchor>
  <xdr:twoCellAnchor>
    <xdr:from>
      <xdr:col>14</xdr:col>
      <xdr:colOff>19050</xdr:colOff>
      <xdr:row>3</xdr:row>
      <xdr:rowOff>38100</xdr:rowOff>
    </xdr:from>
    <xdr:to>
      <xdr:col>17</xdr:col>
      <xdr:colOff>590550</xdr:colOff>
      <xdr:row>3</xdr:row>
      <xdr:rowOff>190500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xmlns="" id="{E0F26F45-536A-4B2F-992F-7BE5030CFDFF}"/>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Limpar Registros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4</xdr:row>
      <xdr:rowOff>9525</xdr:rowOff>
    </xdr:from>
    <xdr:to>
      <xdr:col>11</xdr:col>
      <xdr:colOff>0</xdr:colOff>
      <xdr:row>5</xdr:row>
      <xdr:rowOff>0</xdr:rowOff>
    </xdr:to>
    <xdr:sp macro="" textlink="">
      <xdr:nvSpPr>
        <xdr:cNvPr id="14337" name="Button 1" hidden="1">
          <a:extLst>
            <a:ext uri="{63B3BB69-23CF-44E3-9099-C40C66FF867C}">
              <a14:compatExt xmlns:a14="http://schemas.microsoft.com/office/drawing/2010/main" spid="_x0000_s14337"/>
            </a:ext>
            <a:ext uri="{FF2B5EF4-FFF2-40B4-BE49-F238E27FC236}">
              <a16:creationId xmlns:a16="http://schemas.microsoft.com/office/drawing/2014/main" xmlns="" id="{03046113-C4F2-4BD4-93DE-1C6DFF4185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Registrar Ponto</a:t>
          </a:r>
        </a:p>
      </xdr:txBody>
    </xdr:sp>
    <xdr:clientData fPrintsWithSheet="0"/>
  </xdr:twoCellAnchor>
  <xdr:twoCellAnchor>
    <xdr:from>
      <xdr:col>14</xdr:col>
      <xdr:colOff>19050</xdr:colOff>
      <xdr:row>1</xdr:row>
      <xdr:rowOff>38100</xdr:rowOff>
    </xdr:from>
    <xdr:to>
      <xdr:col>17</xdr:col>
      <xdr:colOff>590550</xdr:colOff>
      <xdr:row>2</xdr:row>
      <xdr:rowOff>76200</xdr:rowOff>
    </xdr:to>
    <xdr:sp macro="" textlink="">
      <xdr:nvSpPr>
        <xdr:cNvPr id="14338" name="Button 2" hidden="1">
          <a:extLst>
            <a:ext uri="{63B3BB69-23CF-44E3-9099-C40C66FF867C}">
              <a14:compatExt xmlns:a14="http://schemas.microsoft.com/office/drawing/2010/main" spid="_x0000_s14338"/>
            </a:ext>
            <a:ext uri="{FF2B5EF4-FFF2-40B4-BE49-F238E27FC236}">
              <a16:creationId xmlns:a16="http://schemas.microsoft.com/office/drawing/2014/main" xmlns="" id="{78F8C480-5986-47CD-80F2-F82865F5683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Destacar Fins de Semana</a:t>
          </a:r>
        </a:p>
      </xdr:txBody>
    </xdr:sp>
    <xdr:clientData fPrintsWithSheet="0"/>
  </xdr:twoCellAnchor>
  <xdr:twoCellAnchor>
    <xdr:from>
      <xdr:col>14</xdr:col>
      <xdr:colOff>19050</xdr:colOff>
      <xdr:row>3</xdr:row>
      <xdr:rowOff>38100</xdr:rowOff>
    </xdr:from>
    <xdr:to>
      <xdr:col>17</xdr:col>
      <xdr:colOff>590550</xdr:colOff>
      <xdr:row>3</xdr:row>
      <xdr:rowOff>190500</xdr:rowOff>
    </xdr:to>
    <xdr:sp macro="" textlink="">
      <xdr:nvSpPr>
        <xdr:cNvPr id="14339" name="Button 3" hidden="1">
          <a:extLst>
            <a:ext uri="{63B3BB69-23CF-44E3-9099-C40C66FF867C}">
              <a14:compatExt xmlns:a14="http://schemas.microsoft.com/office/drawing/2010/main" spid="_x0000_s14339"/>
            </a:ext>
            <a:ext uri="{FF2B5EF4-FFF2-40B4-BE49-F238E27FC236}">
              <a16:creationId xmlns:a16="http://schemas.microsoft.com/office/drawing/2014/main" xmlns="" id="{700D252C-35F1-4552-87AE-784A2725D01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Limpar Registros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4</xdr:row>
      <xdr:rowOff>9525</xdr:rowOff>
    </xdr:from>
    <xdr:to>
      <xdr:col>11</xdr:col>
      <xdr:colOff>0</xdr:colOff>
      <xdr:row>5</xdr:row>
      <xdr:rowOff>0</xdr:rowOff>
    </xdr:to>
    <xdr:sp macro="" textlink="">
      <xdr:nvSpPr>
        <xdr:cNvPr id="15361" name="Button 1" hidden="1">
          <a:extLst>
            <a:ext uri="{63B3BB69-23CF-44E3-9099-C40C66FF867C}">
              <a14:compatExt xmlns:a14="http://schemas.microsoft.com/office/drawing/2010/main" spid="_x0000_s15361"/>
            </a:ext>
            <a:ext uri="{FF2B5EF4-FFF2-40B4-BE49-F238E27FC236}">
              <a16:creationId xmlns:a16="http://schemas.microsoft.com/office/drawing/2014/main" xmlns="" id="{DA74D3DF-667D-4E04-8A6C-EB789D9D734B}"/>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Registrar Ponto</a:t>
          </a:r>
        </a:p>
      </xdr:txBody>
    </xdr:sp>
    <xdr:clientData fPrintsWithSheet="0"/>
  </xdr:twoCellAnchor>
  <xdr:twoCellAnchor>
    <xdr:from>
      <xdr:col>14</xdr:col>
      <xdr:colOff>19050</xdr:colOff>
      <xdr:row>1</xdr:row>
      <xdr:rowOff>38100</xdr:rowOff>
    </xdr:from>
    <xdr:to>
      <xdr:col>17</xdr:col>
      <xdr:colOff>590550</xdr:colOff>
      <xdr:row>2</xdr:row>
      <xdr:rowOff>76200</xdr:rowOff>
    </xdr:to>
    <xdr:sp macro="" textlink="">
      <xdr:nvSpPr>
        <xdr:cNvPr id="15362" name="Button 2" hidden="1">
          <a:extLst>
            <a:ext uri="{63B3BB69-23CF-44E3-9099-C40C66FF867C}">
              <a14:compatExt xmlns:a14="http://schemas.microsoft.com/office/drawing/2010/main" spid="_x0000_s15362"/>
            </a:ext>
            <a:ext uri="{FF2B5EF4-FFF2-40B4-BE49-F238E27FC236}">
              <a16:creationId xmlns:a16="http://schemas.microsoft.com/office/drawing/2014/main" xmlns="" id="{4B611957-3C7A-4326-BA73-74FC76A31F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Destacar Fins de Semana</a:t>
          </a:r>
        </a:p>
      </xdr:txBody>
    </xdr:sp>
    <xdr:clientData fPrintsWithSheet="0"/>
  </xdr:twoCellAnchor>
  <xdr:twoCellAnchor>
    <xdr:from>
      <xdr:col>14</xdr:col>
      <xdr:colOff>19050</xdr:colOff>
      <xdr:row>3</xdr:row>
      <xdr:rowOff>38100</xdr:rowOff>
    </xdr:from>
    <xdr:to>
      <xdr:col>17</xdr:col>
      <xdr:colOff>590550</xdr:colOff>
      <xdr:row>3</xdr:row>
      <xdr:rowOff>190500</xdr:rowOff>
    </xdr:to>
    <xdr:sp macro="" textlink="">
      <xdr:nvSpPr>
        <xdr:cNvPr id="15363" name="Button 3" hidden="1">
          <a:extLst>
            <a:ext uri="{63B3BB69-23CF-44E3-9099-C40C66FF867C}">
              <a14:compatExt xmlns:a14="http://schemas.microsoft.com/office/drawing/2010/main" spid="_x0000_s15363"/>
            </a:ext>
            <a:ext uri="{FF2B5EF4-FFF2-40B4-BE49-F238E27FC236}">
              <a16:creationId xmlns:a16="http://schemas.microsoft.com/office/drawing/2014/main" xmlns="" id="{FC5E3B1C-CCF3-4FC4-B11B-20075D42DA2D}"/>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Limpar Registros</a:t>
          </a:r>
        </a:p>
      </xdr:txBody>
    </xdr:sp>
    <xdr:clientData fPrintsWithSheet="0"/>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4</xdr:row>
          <xdr:rowOff>9525</xdr:rowOff>
        </xdr:from>
        <xdr:to>
          <xdr:col>11</xdr:col>
          <xdr:colOff>0</xdr:colOff>
          <xdr:row>5</xdr:row>
          <xdr:rowOff>0</xdr:rowOff>
        </xdr:to>
        <xdr:sp macro="" textlink="">
          <xdr:nvSpPr>
            <xdr:cNvPr id="12292" name="Button 4" hidden="1">
              <a:extLst>
                <a:ext uri="{63B3BB69-23CF-44E3-9099-C40C66FF867C}">
                  <a14:compatExt spid="_x0000_s1229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pt-BR" sz="1100" b="0" i="0" u="none" strike="noStrike" baseline="0">
                  <a:solidFill>
                    <a:srgbClr val="000000"/>
                  </a:solidFill>
                  <a:latin typeface="Calibri"/>
                </a:rPr>
                <a:t>Registrar Ponto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xdr:row>
          <xdr:rowOff>38100</xdr:rowOff>
        </xdr:from>
        <xdr:to>
          <xdr:col>15</xdr:col>
          <xdr:colOff>590550</xdr:colOff>
          <xdr:row>2</xdr:row>
          <xdr:rowOff>76200</xdr:rowOff>
        </xdr:to>
        <xdr:sp macro="" textlink="">
          <xdr:nvSpPr>
            <xdr:cNvPr id="12293" name="Button 5" hidden="1">
              <a:extLst>
                <a:ext uri="{63B3BB69-23CF-44E3-9099-C40C66FF867C}">
                  <a14:compatExt spid="_x0000_s1229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pt-BR" sz="1100" b="0" i="0" u="none" strike="noStrike" baseline="0">
                  <a:solidFill>
                    <a:srgbClr val="000000"/>
                  </a:solidFill>
                  <a:latin typeface="Calibri"/>
                </a:rPr>
                <a:t>Destacar Fins de Semana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xdr:row>
          <xdr:rowOff>38100</xdr:rowOff>
        </xdr:from>
        <xdr:to>
          <xdr:col>15</xdr:col>
          <xdr:colOff>590550</xdr:colOff>
          <xdr:row>3</xdr:row>
          <xdr:rowOff>190500</xdr:rowOff>
        </xdr:to>
        <xdr:sp macro="" textlink="">
          <xdr:nvSpPr>
            <xdr:cNvPr id="12294" name="Button 6" hidden="1">
              <a:extLst>
                <a:ext uri="{63B3BB69-23CF-44E3-9099-C40C66FF867C}">
                  <a14:compatExt spid="_x0000_s1229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pt-BR" sz="1100" b="0" i="0" u="none" strike="noStrike" baseline="0">
                  <a:solidFill>
                    <a:srgbClr val="000000"/>
                  </a:solidFill>
                  <a:latin typeface="Calibri"/>
                </a:rPr>
                <a:t>Limpar Registros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243;pia%20de%20Ponto%20Outubro%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ho"/>
    </sheetNames>
    <definedNames>
      <definedName name="Destacar_Sábado_Domingo"/>
      <definedName name="Limpar"/>
      <definedName name="Registro_de_Ponto"/>
    </definedNames>
    <sheetDataSet>
      <sheetData sheetId="0"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3.vml"/><Relationship Id="rId1" Type="http://schemas.openxmlformats.org/officeDocument/2006/relationships/drawing" Target="../drawings/drawing9.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S40"/>
  <sheetViews>
    <sheetView workbookViewId="0">
      <selection sqref="A1:XFD1048576"/>
    </sheetView>
  </sheetViews>
  <sheetFormatPr defaultRowHeight="15" x14ac:dyDescent="0.25"/>
  <cols>
    <col min="1" max="1" width="1.28515625" customWidth="1"/>
    <col min="2" max="2" width="1" customWidth="1"/>
    <col min="3" max="3" width="10.7109375" bestFit="1" customWidth="1"/>
    <col min="4" max="4" width="13.85546875" customWidth="1"/>
    <col min="5" max="5" width="8.5703125" customWidth="1"/>
    <col min="6" max="6" width="8.28515625" customWidth="1"/>
    <col min="7" max="7" width="10.85546875" customWidth="1"/>
    <col min="8" max="8" width="8.85546875" customWidth="1"/>
    <col min="9" max="9" width="13.140625" customWidth="1"/>
    <col min="10" max="10" width="10.28515625" customWidth="1"/>
    <col min="11" max="11" width="10" customWidth="1"/>
    <col min="13" max="13" width="0.42578125" customWidth="1"/>
    <col min="14" max="14" width="0.5703125" customWidth="1"/>
    <col min="17" max="18" width="0.5703125" customWidth="1"/>
    <col min="257" max="257" width="1.28515625" customWidth="1"/>
    <col min="258" max="258" width="1" customWidth="1"/>
    <col min="259" max="259" width="10.7109375" bestFit="1" customWidth="1"/>
    <col min="260" max="260" width="13.85546875" customWidth="1"/>
    <col min="261" max="261" width="8.5703125" customWidth="1"/>
    <col min="262" max="262" width="8.28515625" customWidth="1"/>
    <col min="263" max="263" width="10.85546875" customWidth="1"/>
    <col min="264" max="264" width="8.85546875" customWidth="1"/>
    <col min="265" max="265" width="13.140625" customWidth="1"/>
    <col min="266" max="266" width="10.28515625" customWidth="1"/>
    <col min="267" max="267" width="10" customWidth="1"/>
    <col min="269" max="269" width="0.42578125" customWidth="1"/>
    <col min="270" max="270" width="0.5703125" customWidth="1"/>
    <col min="273" max="273" width="0.42578125" customWidth="1"/>
    <col min="274" max="274" width="0.28515625" customWidth="1"/>
    <col min="513" max="513" width="1.28515625" customWidth="1"/>
    <col min="514" max="514" width="1" customWidth="1"/>
    <col min="515" max="515" width="10.7109375" bestFit="1" customWidth="1"/>
    <col min="516" max="516" width="13.85546875" customWidth="1"/>
    <col min="517" max="517" width="8.5703125" customWidth="1"/>
    <col min="518" max="518" width="8.28515625" customWidth="1"/>
    <col min="519" max="519" width="10.85546875" customWidth="1"/>
    <col min="520" max="520" width="8.85546875" customWidth="1"/>
    <col min="521" max="521" width="13.140625" customWidth="1"/>
    <col min="522" max="522" width="10.28515625" customWidth="1"/>
    <col min="523" max="523" width="10" customWidth="1"/>
    <col min="525" max="525" width="0.42578125" customWidth="1"/>
    <col min="526" max="526" width="0.5703125" customWidth="1"/>
    <col min="529" max="529" width="0.42578125" customWidth="1"/>
    <col min="530" max="530" width="0.28515625" customWidth="1"/>
    <col min="769" max="769" width="1.28515625" customWidth="1"/>
    <col min="770" max="770" width="1" customWidth="1"/>
    <col min="771" max="771" width="10.7109375" bestFit="1" customWidth="1"/>
    <col min="772" max="772" width="13.85546875" customWidth="1"/>
    <col min="773" max="773" width="8.5703125" customWidth="1"/>
    <col min="774" max="774" width="8.28515625" customWidth="1"/>
    <col min="775" max="775" width="10.85546875" customWidth="1"/>
    <col min="776" max="776" width="8.85546875" customWidth="1"/>
    <col min="777" max="777" width="13.140625" customWidth="1"/>
    <col min="778" max="778" width="10.28515625" customWidth="1"/>
    <col min="779" max="779" width="10" customWidth="1"/>
    <col min="781" max="781" width="0.42578125" customWidth="1"/>
    <col min="782" max="782" width="0.5703125" customWidth="1"/>
    <col min="785" max="785" width="0.42578125" customWidth="1"/>
    <col min="786" max="786" width="0.28515625" customWidth="1"/>
    <col min="1025" max="1025" width="1.28515625" customWidth="1"/>
    <col min="1026" max="1026" width="1" customWidth="1"/>
    <col min="1027" max="1027" width="10.7109375" bestFit="1" customWidth="1"/>
    <col min="1028" max="1028" width="13.85546875" customWidth="1"/>
    <col min="1029" max="1029" width="8.5703125" customWidth="1"/>
    <col min="1030" max="1030" width="8.28515625" customWidth="1"/>
    <col min="1031" max="1031" width="10.85546875" customWidth="1"/>
    <col min="1032" max="1032" width="8.85546875" customWidth="1"/>
    <col min="1033" max="1033" width="13.140625" customWidth="1"/>
    <col min="1034" max="1034" width="10.28515625" customWidth="1"/>
    <col min="1035" max="1035" width="10" customWidth="1"/>
    <col min="1037" max="1037" width="0.42578125" customWidth="1"/>
    <col min="1038" max="1038" width="0.5703125" customWidth="1"/>
    <col min="1041" max="1041" width="0.42578125" customWidth="1"/>
    <col min="1042" max="1042" width="0.28515625" customWidth="1"/>
    <col min="1281" max="1281" width="1.28515625" customWidth="1"/>
    <col min="1282" max="1282" width="1" customWidth="1"/>
    <col min="1283" max="1283" width="10.7109375" bestFit="1" customWidth="1"/>
    <col min="1284" max="1284" width="13.85546875" customWidth="1"/>
    <col min="1285" max="1285" width="8.5703125" customWidth="1"/>
    <col min="1286" max="1286" width="8.28515625" customWidth="1"/>
    <col min="1287" max="1287" width="10.85546875" customWidth="1"/>
    <col min="1288" max="1288" width="8.85546875" customWidth="1"/>
    <col min="1289" max="1289" width="13.140625" customWidth="1"/>
    <col min="1290" max="1290" width="10.28515625" customWidth="1"/>
    <col min="1291" max="1291" width="10" customWidth="1"/>
    <col min="1293" max="1293" width="0.42578125" customWidth="1"/>
    <col min="1294" max="1294" width="0.5703125" customWidth="1"/>
    <col min="1297" max="1297" width="0.42578125" customWidth="1"/>
    <col min="1298" max="1298" width="0.28515625" customWidth="1"/>
    <col min="1537" max="1537" width="1.28515625" customWidth="1"/>
    <col min="1538" max="1538" width="1" customWidth="1"/>
    <col min="1539" max="1539" width="10.7109375" bestFit="1" customWidth="1"/>
    <col min="1540" max="1540" width="13.85546875" customWidth="1"/>
    <col min="1541" max="1541" width="8.5703125" customWidth="1"/>
    <col min="1542" max="1542" width="8.28515625" customWidth="1"/>
    <col min="1543" max="1543" width="10.85546875" customWidth="1"/>
    <col min="1544" max="1544" width="8.85546875" customWidth="1"/>
    <col min="1545" max="1545" width="13.140625" customWidth="1"/>
    <col min="1546" max="1546" width="10.28515625" customWidth="1"/>
    <col min="1547" max="1547" width="10" customWidth="1"/>
    <col min="1549" max="1549" width="0.42578125" customWidth="1"/>
    <col min="1550" max="1550" width="0.5703125" customWidth="1"/>
    <col min="1553" max="1553" width="0.42578125" customWidth="1"/>
    <col min="1554" max="1554" width="0.28515625" customWidth="1"/>
    <col min="1793" max="1793" width="1.28515625" customWidth="1"/>
    <col min="1794" max="1794" width="1" customWidth="1"/>
    <col min="1795" max="1795" width="10.7109375" bestFit="1" customWidth="1"/>
    <col min="1796" max="1796" width="13.85546875" customWidth="1"/>
    <col min="1797" max="1797" width="8.5703125" customWidth="1"/>
    <col min="1798" max="1798" width="8.28515625" customWidth="1"/>
    <col min="1799" max="1799" width="10.85546875" customWidth="1"/>
    <col min="1800" max="1800" width="8.85546875" customWidth="1"/>
    <col min="1801" max="1801" width="13.140625" customWidth="1"/>
    <col min="1802" max="1802" width="10.28515625" customWidth="1"/>
    <col min="1803" max="1803" width="10" customWidth="1"/>
    <col min="1805" max="1805" width="0.42578125" customWidth="1"/>
    <col min="1806" max="1806" width="0.5703125" customWidth="1"/>
    <col min="1809" max="1809" width="0.42578125" customWidth="1"/>
    <col min="1810" max="1810" width="0.28515625" customWidth="1"/>
    <col min="2049" max="2049" width="1.28515625" customWidth="1"/>
    <col min="2050" max="2050" width="1" customWidth="1"/>
    <col min="2051" max="2051" width="10.7109375" bestFit="1" customWidth="1"/>
    <col min="2052" max="2052" width="13.85546875" customWidth="1"/>
    <col min="2053" max="2053" width="8.5703125" customWidth="1"/>
    <col min="2054" max="2054" width="8.28515625" customWidth="1"/>
    <col min="2055" max="2055" width="10.85546875" customWidth="1"/>
    <col min="2056" max="2056" width="8.85546875" customWidth="1"/>
    <col min="2057" max="2057" width="13.140625" customWidth="1"/>
    <col min="2058" max="2058" width="10.28515625" customWidth="1"/>
    <col min="2059" max="2059" width="10" customWidth="1"/>
    <col min="2061" max="2061" width="0.42578125" customWidth="1"/>
    <col min="2062" max="2062" width="0.5703125" customWidth="1"/>
    <col min="2065" max="2065" width="0.42578125" customWidth="1"/>
    <col min="2066" max="2066" width="0.28515625" customWidth="1"/>
    <col min="2305" max="2305" width="1.28515625" customWidth="1"/>
    <col min="2306" max="2306" width="1" customWidth="1"/>
    <col min="2307" max="2307" width="10.7109375" bestFit="1" customWidth="1"/>
    <col min="2308" max="2308" width="13.85546875" customWidth="1"/>
    <col min="2309" max="2309" width="8.5703125" customWidth="1"/>
    <col min="2310" max="2310" width="8.28515625" customWidth="1"/>
    <col min="2311" max="2311" width="10.85546875" customWidth="1"/>
    <col min="2312" max="2312" width="8.85546875" customWidth="1"/>
    <col min="2313" max="2313" width="13.140625" customWidth="1"/>
    <col min="2314" max="2314" width="10.28515625" customWidth="1"/>
    <col min="2315" max="2315" width="10" customWidth="1"/>
    <col min="2317" max="2317" width="0.42578125" customWidth="1"/>
    <col min="2318" max="2318" width="0.5703125" customWidth="1"/>
    <col min="2321" max="2321" width="0.42578125" customWidth="1"/>
    <col min="2322" max="2322" width="0.28515625" customWidth="1"/>
    <col min="2561" max="2561" width="1.28515625" customWidth="1"/>
    <col min="2562" max="2562" width="1" customWidth="1"/>
    <col min="2563" max="2563" width="10.7109375" bestFit="1" customWidth="1"/>
    <col min="2564" max="2564" width="13.85546875" customWidth="1"/>
    <col min="2565" max="2565" width="8.5703125" customWidth="1"/>
    <col min="2566" max="2566" width="8.28515625" customWidth="1"/>
    <col min="2567" max="2567" width="10.85546875" customWidth="1"/>
    <col min="2568" max="2568" width="8.85546875" customWidth="1"/>
    <col min="2569" max="2569" width="13.140625" customWidth="1"/>
    <col min="2570" max="2570" width="10.28515625" customWidth="1"/>
    <col min="2571" max="2571" width="10" customWidth="1"/>
    <col min="2573" max="2573" width="0.42578125" customWidth="1"/>
    <col min="2574" max="2574" width="0.5703125" customWidth="1"/>
    <col min="2577" max="2577" width="0.42578125" customWidth="1"/>
    <col min="2578" max="2578" width="0.28515625" customWidth="1"/>
    <col min="2817" max="2817" width="1.28515625" customWidth="1"/>
    <col min="2818" max="2818" width="1" customWidth="1"/>
    <col min="2819" max="2819" width="10.7109375" bestFit="1" customWidth="1"/>
    <col min="2820" max="2820" width="13.85546875" customWidth="1"/>
    <col min="2821" max="2821" width="8.5703125" customWidth="1"/>
    <col min="2822" max="2822" width="8.28515625" customWidth="1"/>
    <col min="2823" max="2823" width="10.85546875" customWidth="1"/>
    <col min="2824" max="2824" width="8.85546875" customWidth="1"/>
    <col min="2825" max="2825" width="13.140625" customWidth="1"/>
    <col min="2826" max="2826" width="10.28515625" customWidth="1"/>
    <col min="2827" max="2827" width="10" customWidth="1"/>
    <col min="2829" max="2829" width="0.42578125" customWidth="1"/>
    <col min="2830" max="2830" width="0.5703125" customWidth="1"/>
    <col min="2833" max="2833" width="0.42578125" customWidth="1"/>
    <col min="2834" max="2834" width="0.28515625" customWidth="1"/>
    <col min="3073" max="3073" width="1.28515625" customWidth="1"/>
    <col min="3074" max="3074" width="1" customWidth="1"/>
    <col min="3075" max="3075" width="10.7109375" bestFit="1" customWidth="1"/>
    <col min="3076" max="3076" width="13.85546875" customWidth="1"/>
    <col min="3077" max="3077" width="8.5703125" customWidth="1"/>
    <col min="3078" max="3078" width="8.28515625" customWidth="1"/>
    <col min="3079" max="3079" width="10.85546875" customWidth="1"/>
    <col min="3080" max="3080" width="8.85546875" customWidth="1"/>
    <col min="3081" max="3081" width="13.140625" customWidth="1"/>
    <col min="3082" max="3082" width="10.28515625" customWidth="1"/>
    <col min="3083" max="3083" width="10" customWidth="1"/>
    <col min="3085" max="3085" width="0.42578125" customWidth="1"/>
    <col min="3086" max="3086" width="0.5703125" customWidth="1"/>
    <col min="3089" max="3089" width="0.42578125" customWidth="1"/>
    <col min="3090" max="3090" width="0.28515625" customWidth="1"/>
    <col min="3329" max="3329" width="1.28515625" customWidth="1"/>
    <col min="3330" max="3330" width="1" customWidth="1"/>
    <col min="3331" max="3331" width="10.7109375" bestFit="1" customWidth="1"/>
    <col min="3332" max="3332" width="13.85546875" customWidth="1"/>
    <col min="3333" max="3333" width="8.5703125" customWidth="1"/>
    <col min="3334" max="3334" width="8.28515625" customWidth="1"/>
    <col min="3335" max="3335" width="10.85546875" customWidth="1"/>
    <col min="3336" max="3336" width="8.85546875" customWidth="1"/>
    <col min="3337" max="3337" width="13.140625" customWidth="1"/>
    <col min="3338" max="3338" width="10.28515625" customWidth="1"/>
    <col min="3339" max="3339" width="10" customWidth="1"/>
    <col min="3341" max="3341" width="0.42578125" customWidth="1"/>
    <col min="3342" max="3342" width="0.5703125" customWidth="1"/>
    <col min="3345" max="3345" width="0.42578125" customWidth="1"/>
    <col min="3346" max="3346" width="0.28515625" customWidth="1"/>
    <col min="3585" max="3585" width="1.28515625" customWidth="1"/>
    <col min="3586" max="3586" width="1" customWidth="1"/>
    <col min="3587" max="3587" width="10.7109375" bestFit="1" customWidth="1"/>
    <col min="3588" max="3588" width="13.85546875" customWidth="1"/>
    <col min="3589" max="3589" width="8.5703125" customWidth="1"/>
    <col min="3590" max="3590" width="8.28515625" customWidth="1"/>
    <col min="3591" max="3591" width="10.85546875" customWidth="1"/>
    <col min="3592" max="3592" width="8.85546875" customWidth="1"/>
    <col min="3593" max="3593" width="13.140625" customWidth="1"/>
    <col min="3594" max="3594" width="10.28515625" customWidth="1"/>
    <col min="3595" max="3595" width="10" customWidth="1"/>
    <col min="3597" max="3597" width="0.42578125" customWidth="1"/>
    <col min="3598" max="3598" width="0.5703125" customWidth="1"/>
    <col min="3601" max="3601" width="0.42578125" customWidth="1"/>
    <col min="3602" max="3602" width="0.28515625" customWidth="1"/>
    <col min="3841" max="3841" width="1.28515625" customWidth="1"/>
    <col min="3842" max="3842" width="1" customWidth="1"/>
    <col min="3843" max="3843" width="10.7109375" bestFit="1" customWidth="1"/>
    <col min="3844" max="3844" width="13.85546875" customWidth="1"/>
    <col min="3845" max="3845" width="8.5703125" customWidth="1"/>
    <col min="3846" max="3846" width="8.28515625" customWidth="1"/>
    <col min="3847" max="3847" width="10.85546875" customWidth="1"/>
    <col min="3848" max="3848" width="8.85546875" customWidth="1"/>
    <col min="3849" max="3849" width="13.140625" customWidth="1"/>
    <col min="3850" max="3850" width="10.28515625" customWidth="1"/>
    <col min="3851" max="3851" width="10" customWidth="1"/>
    <col min="3853" max="3853" width="0.42578125" customWidth="1"/>
    <col min="3854" max="3854" width="0.5703125" customWidth="1"/>
    <col min="3857" max="3857" width="0.42578125" customWidth="1"/>
    <col min="3858" max="3858" width="0.28515625" customWidth="1"/>
    <col min="4097" max="4097" width="1.28515625" customWidth="1"/>
    <col min="4098" max="4098" width="1" customWidth="1"/>
    <col min="4099" max="4099" width="10.7109375" bestFit="1" customWidth="1"/>
    <col min="4100" max="4100" width="13.85546875" customWidth="1"/>
    <col min="4101" max="4101" width="8.5703125" customWidth="1"/>
    <col min="4102" max="4102" width="8.28515625" customWidth="1"/>
    <col min="4103" max="4103" width="10.85546875" customWidth="1"/>
    <col min="4104" max="4104" width="8.85546875" customWidth="1"/>
    <col min="4105" max="4105" width="13.140625" customWidth="1"/>
    <col min="4106" max="4106" width="10.28515625" customWidth="1"/>
    <col min="4107" max="4107" width="10" customWidth="1"/>
    <col min="4109" max="4109" width="0.42578125" customWidth="1"/>
    <col min="4110" max="4110" width="0.5703125" customWidth="1"/>
    <col min="4113" max="4113" width="0.42578125" customWidth="1"/>
    <col min="4114" max="4114" width="0.28515625" customWidth="1"/>
    <col min="4353" max="4353" width="1.28515625" customWidth="1"/>
    <col min="4354" max="4354" width="1" customWidth="1"/>
    <col min="4355" max="4355" width="10.7109375" bestFit="1" customWidth="1"/>
    <col min="4356" max="4356" width="13.85546875" customWidth="1"/>
    <col min="4357" max="4357" width="8.5703125" customWidth="1"/>
    <col min="4358" max="4358" width="8.28515625" customWidth="1"/>
    <col min="4359" max="4359" width="10.85546875" customWidth="1"/>
    <col min="4360" max="4360" width="8.85546875" customWidth="1"/>
    <col min="4361" max="4361" width="13.140625" customWidth="1"/>
    <col min="4362" max="4362" width="10.28515625" customWidth="1"/>
    <col min="4363" max="4363" width="10" customWidth="1"/>
    <col min="4365" max="4365" width="0.42578125" customWidth="1"/>
    <col min="4366" max="4366" width="0.5703125" customWidth="1"/>
    <col min="4369" max="4369" width="0.42578125" customWidth="1"/>
    <col min="4370" max="4370" width="0.28515625" customWidth="1"/>
    <col min="4609" max="4609" width="1.28515625" customWidth="1"/>
    <col min="4610" max="4610" width="1" customWidth="1"/>
    <col min="4611" max="4611" width="10.7109375" bestFit="1" customWidth="1"/>
    <col min="4612" max="4612" width="13.85546875" customWidth="1"/>
    <col min="4613" max="4613" width="8.5703125" customWidth="1"/>
    <col min="4614" max="4614" width="8.28515625" customWidth="1"/>
    <col min="4615" max="4615" width="10.85546875" customWidth="1"/>
    <col min="4616" max="4616" width="8.85546875" customWidth="1"/>
    <col min="4617" max="4617" width="13.140625" customWidth="1"/>
    <col min="4618" max="4618" width="10.28515625" customWidth="1"/>
    <col min="4619" max="4619" width="10" customWidth="1"/>
    <col min="4621" max="4621" width="0.42578125" customWidth="1"/>
    <col min="4622" max="4622" width="0.5703125" customWidth="1"/>
    <col min="4625" max="4625" width="0.42578125" customWidth="1"/>
    <col min="4626" max="4626" width="0.28515625" customWidth="1"/>
    <col min="4865" max="4865" width="1.28515625" customWidth="1"/>
    <col min="4866" max="4866" width="1" customWidth="1"/>
    <col min="4867" max="4867" width="10.7109375" bestFit="1" customWidth="1"/>
    <col min="4868" max="4868" width="13.85546875" customWidth="1"/>
    <col min="4869" max="4869" width="8.5703125" customWidth="1"/>
    <col min="4870" max="4870" width="8.28515625" customWidth="1"/>
    <col min="4871" max="4871" width="10.85546875" customWidth="1"/>
    <col min="4872" max="4872" width="8.85546875" customWidth="1"/>
    <col min="4873" max="4873" width="13.140625" customWidth="1"/>
    <col min="4874" max="4874" width="10.28515625" customWidth="1"/>
    <col min="4875" max="4875" width="10" customWidth="1"/>
    <col min="4877" max="4877" width="0.42578125" customWidth="1"/>
    <col min="4878" max="4878" width="0.5703125" customWidth="1"/>
    <col min="4881" max="4881" width="0.42578125" customWidth="1"/>
    <col min="4882" max="4882" width="0.28515625" customWidth="1"/>
    <col min="5121" max="5121" width="1.28515625" customWidth="1"/>
    <col min="5122" max="5122" width="1" customWidth="1"/>
    <col min="5123" max="5123" width="10.7109375" bestFit="1" customWidth="1"/>
    <col min="5124" max="5124" width="13.85546875" customWidth="1"/>
    <col min="5125" max="5125" width="8.5703125" customWidth="1"/>
    <col min="5126" max="5126" width="8.28515625" customWidth="1"/>
    <col min="5127" max="5127" width="10.85546875" customWidth="1"/>
    <col min="5128" max="5128" width="8.85546875" customWidth="1"/>
    <col min="5129" max="5129" width="13.140625" customWidth="1"/>
    <col min="5130" max="5130" width="10.28515625" customWidth="1"/>
    <col min="5131" max="5131" width="10" customWidth="1"/>
    <col min="5133" max="5133" width="0.42578125" customWidth="1"/>
    <col min="5134" max="5134" width="0.5703125" customWidth="1"/>
    <col min="5137" max="5137" width="0.42578125" customWidth="1"/>
    <col min="5138" max="5138" width="0.28515625" customWidth="1"/>
    <col min="5377" max="5377" width="1.28515625" customWidth="1"/>
    <col min="5378" max="5378" width="1" customWidth="1"/>
    <col min="5379" max="5379" width="10.7109375" bestFit="1" customWidth="1"/>
    <col min="5380" max="5380" width="13.85546875" customWidth="1"/>
    <col min="5381" max="5381" width="8.5703125" customWidth="1"/>
    <col min="5382" max="5382" width="8.28515625" customWidth="1"/>
    <col min="5383" max="5383" width="10.85546875" customWidth="1"/>
    <col min="5384" max="5384" width="8.85546875" customWidth="1"/>
    <col min="5385" max="5385" width="13.140625" customWidth="1"/>
    <col min="5386" max="5386" width="10.28515625" customWidth="1"/>
    <col min="5387" max="5387" width="10" customWidth="1"/>
    <col min="5389" max="5389" width="0.42578125" customWidth="1"/>
    <col min="5390" max="5390" width="0.5703125" customWidth="1"/>
    <col min="5393" max="5393" width="0.42578125" customWidth="1"/>
    <col min="5394" max="5394" width="0.28515625" customWidth="1"/>
    <col min="5633" max="5633" width="1.28515625" customWidth="1"/>
    <col min="5634" max="5634" width="1" customWidth="1"/>
    <col min="5635" max="5635" width="10.7109375" bestFit="1" customWidth="1"/>
    <col min="5636" max="5636" width="13.85546875" customWidth="1"/>
    <col min="5637" max="5637" width="8.5703125" customWidth="1"/>
    <col min="5638" max="5638" width="8.28515625" customWidth="1"/>
    <col min="5639" max="5639" width="10.85546875" customWidth="1"/>
    <col min="5640" max="5640" width="8.85546875" customWidth="1"/>
    <col min="5641" max="5641" width="13.140625" customWidth="1"/>
    <col min="5642" max="5642" width="10.28515625" customWidth="1"/>
    <col min="5643" max="5643" width="10" customWidth="1"/>
    <col min="5645" max="5645" width="0.42578125" customWidth="1"/>
    <col min="5646" max="5646" width="0.5703125" customWidth="1"/>
    <col min="5649" max="5649" width="0.42578125" customWidth="1"/>
    <col min="5650" max="5650" width="0.28515625" customWidth="1"/>
    <col min="5889" max="5889" width="1.28515625" customWidth="1"/>
    <col min="5890" max="5890" width="1" customWidth="1"/>
    <col min="5891" max="5891" width="10.7109375" bestFit="1" customWidth="1"/>
    <col min="5892" max="5892" width="13.85546875" customWidth="1"/>
    <col min="5893" max="5893" width="8.5703125" customWidth="1"/>
    <col min="5894" max="5894" width="8.28515625" customWidth="1"/>
    <col min="5895" max="5895" width="10.85546875" customWidth="1"/>
    <col min="5896" max="5896" width="8.85546875" customWidth="1"/>
    <col min="5897" max="5897" width="13.140625" customWidth="1"/>
    <col min="5898" max="5898" width="10.28515625" customWidth="1"/>
    <col min="5899" max="5899" width="10" customWidth="1"/>
    <col min="5901" max="5901" width="0.42578125" customWidth="1"/>
    <col min="5902" max="5902" width="0.5703125" customWidth="1"/>
    <col min="5905" max="5905" width="0.42578125" customWidth="1"/>
    <col min="5906" max="5906" width="0.28515625" customWidth="1"/>
    <col min="6145" max="6145" width="1.28515625" customWidth="1"/>
    <col min="6146" max="6146" width="1" customWidth="1"/>
    <col min="6147" max="6147" width="10.7109375" bestFit="1" customWidth="1"/>
    <col min="6148" max="6148" width="13.85546875" customWidth="1"/>
    <col min="6149" max="6149" width="8.5703125" customWidth="1"/>
    <col min="6150" max="6150" width="8.28515625" customWidth="1"/>
    <col min="6151" max="6151" width="10.85546875" customWidth="1"/>
    <col min="6152" max="6152" width="8.85546875" customWidth="1"/>
    <col min="6153" max="6153" width="13.140625" customWidth="1"/>
    <col min="6154" max="6154" width="10.28515625" customWidth="1"/>
    <col min="6155" max="6155" width="10" customWidth="1"/>
    <col min="6157" max="6157" width="0.42578125" customWidth="1"/>
    <col min="6158" max="6158" width="0.5703125" customWidth="1"/>
    <col min="6161" max="6161" width="0.42578125" customWidth="1"/>
    <col min="6162" max="6162" width="0.28515625" customWidth="1"/>
    <col min="6401" max="6401" width="1.28515625" customWidth="1"/>
    <col min="6402" max="6402" width="1" customWidth="1"/>
    <col min="6403" max="6403" width="10.7109375" bestFit="1" customWidth="1"/>
    <col min="6404" max="6404" width="13.85546875" customWidth="1"/>
    <col min="6405" max="6405" width="8.5703125" customWidth="1"/>
    <col min="6406" max="6406" width="8.28515625" customWidth="1"/>
    <col min="6407" max="6407" width="10.85546875" customWidth="1"/>
    <col min="6408" max="6408" width="8.85546875" customWidth="1"/>
    <col min="6409" max="6409" width="13.140625" customWidth="1"/>
    <col min="6410" max="6410" width="10.28515625" customWidth="1"/>
    <col min="6411" max="6411" width="10" customWidth="1"/>
    <col min="6413" max="6413" width="0.42578125" customWidth="1"/>
    <col min="6414" max="6414" width="0.5703125" customWidth="1"/>
    <col min="6417" max="6417" width="0.42578125" customWidth="1"/>
    <col min="6418" max="6418" width="0.28515625" customWidth="1"/>
    <col min="6657" max="6657" width="1.28515625" customWidth="1"/>
    <col min="6658" max="6658" width="1" customWidth="1"/>
    <col min="6659" max="6659" width="10.7109375" bestFit="1" customWidth="1"/>
    <col min="6660" max="6660" width="13.85546875" customWidth="1"/>
    <col min="6661" max="6661" width="8.5703125" customWidth="1"/>
    <col min="6662" max="6662" width="8.28515625" customWidth="1"/>
    <col min="6663" max="6663" width="10.85546875" customWidth="1"/>
    <col min="6664" max="6664" width="8.85546875" customWidth="1"/>
    <col min="6665" max="6665" width="13.140625" customWidth="1"/>
    <col min="6666" max="6666" width="10.28515625" customWidth="1"/>
    <col min="6667" max="6667" width="10" customWidth="1"/>
    <col min="6669" max="6669" width="0.42578125" customWidth="1"/>
    <col min="6670" max="6670" width="0.5703125" customWidth="1"/>
    <col min="6673" max="6673" width="0.42578125" customWidth="1"/>
    <col min="6674" max="6674" width="0.28515625" customWidth="1"/>
    <col min="6913" max="6913" width="1.28515625" customWidth="1"/>
    <col min="6914" max="6914" width="1" customWidth="1"/>
    <col min="6915" max="6915" width="10.7109375" bestFit="1" customWidth="1"/>
    <col min="6916" max="6916" width="13.85546875" customWidth="1"/>
    <col min="6917" max="6917" width="8.5703125" customWidth="1"/>
    <col min="6918" max="6918" width="8.28515625" customWidth="1"/>
    <col min="6919" max="6919" width="10.85546875" customWidth="1"/>
    <col min="6920" max="6920" width="8.85546875" customWidth="1"/>
    <col min="6921" max="6921" width="13.140625" customWidth="1"/>
    <col min="6922" max="6922" width="10.28515625" customWidth="1"/>
    <col min="6923" max="6923" width="10" customWidth="1"/>
    <col min="6925" max="6925" width="0.42578125" customWidth="1"/>
    <col min="6926" max="6926" width="0.5703125" customWidth="1"/>
    <col min="6929" max="6929" width="0.42578125" customWidth="1"/>
    <col min="6930" max="6930" width="0.28515625" customWidth="1"/>
    <col min="7169" max="7169" width="1.28515625" customWidth="1"/>
    <col min="7170" max="7170" width="1" customWidth="1"/>
    <col min="7171" max="7171" width="10.7109375" bestFit="1" customWidth="1"/>
    <col min="7172" max="7172" width="13.85546875" customWidth="1"/>
    <col min="7173" max="7173" width="8.5703125" customWidth="1"/>
    <col min="7174" max="7174" width="8.28515625" customWidth="1"/>
    <col min="7175" max="7175" width="10.85546875" customWidth="1"/>
    <col min="7176" max="7176" width="8.85546875" customWidth="1"/>
    <col min="7177" max="7177" width="13.140625" customWidth="1"/>
    <col min="7178" max="7178" width="10.28515625" customWidth="1"/>
    <col min="7179" max="7179" width="10" customWidth="1"/>
    <col min="7181" max="7181" width="0.42578125" customWidth="1"/>
    <col min="7182" max="7182" width="0.5703125" customWidth="1"/>
    <col min="7185" max="7185" width="0.42578125" customWidth="1"/>
    <col min="7186" max="7186" width="0.28515625" customWidth="1"/>
    <col min="7425" max="7425" width="1.28515625" customWidth="1"/>
    <col min="7426" max="7426" width="1" customWidth="1"/>
    <col min="7427" max="7427" width="10.7109375" bestFit="1" customWidth="1"/>
    <col min="7428" max="7428" width="13.85546875" customWidth="1"/>
    <col min="7429" max="7429" width="8.5703125" customWidth="1"/>
    <col min="7430" max="7430" width="8.28515625" customWidth="1"/>
    <col min="7431" max="7431" width="10.85546875" customWidth="1"/>
    <col min="7432" max="7432" width="8.85546875" customWidth="1"/>
    <col min="7433" max="7433" width="13.140625" customWidth="1"/>
    <col min="7434" max="7434" width="10.28515625" customWidth="1"/>
    <col min="7435" max="7435" width="10" customWidth="1"/>
    <col min="7437" max="7437" width="0.42578125" customWidth="1"/>
    <col min="7438" max="7438" width="0.5703125" customWidth="1"/>
    <col min="7441" max="7441" width="0.42578125" customWidth="1"/>
    <col min="7442" max="7442" width="0.28515625" customWidth="1"/>
    <col min="7681" max="7681" width="1.28515625" customWidth="1"/>
    <col min="7682" max="7682" width="1" customWidth="1"/>
    <col min="7683" max="7683" width="10.7109375" bestFit="1" customWidth="1"/>
    <col min="7684" max="7684" width="13.85546875" customWidth="1"/>
    <col min="7685" max="7685" width="8.5703125" customWidth="1"/>
    <col min="7686" max="7686" width="8.28515625" customWidth="1"/>
    <col min="7687" max="7687" width="10.85546875" customWidth="1"/>
    <col min="7688" max="7688" width="8.85546875" customWidth="1"/>
    <col min="7689" max="7689" width="13.140625" customWidth="1"/>
    <col min="7690" max="7690" width="10.28515625" customWidth="1"/>
    <col min="7691" max="7691" width="10" customWidth="1"/>
    <col min="7693" max="7693" width="0.42578125" customWidth="1"/>
    <col min="7694" max="7694" width="0.5703125" customWidth="1"/>
    <col min="7697" max="7697" width="0.42578125" customWidth="1"/>
    <col min="7698" max="7698" width="0.28515625" customWidth="1"/>
    <col min="7937" max="7937" width="1.28515625" customWidth="1"/>
    <col min="7938" max="7938" width="1" customWidth="1"/>
    <col min="7939" max="7939" width="10.7109375" bestFit="1" customWidth="1"/>
    <col min="7940" max="7940" width="13.85546875" customWidth="1"/>
    <col min="7941" max="7941" width="8.5703125" customWidth="1"/>
    <col min="7942" max="7942" width="8.28515625" customWidth="1"/>
    <col min="7943" max="7943" width="10.85546875" customWidth="1"/>
    <col min="7944" max="7944" width="8.85546875" customWidth="1"/>
    <col min="7945" max="7945" width="13.140625" customWidth="1"/>
    <col min="7946" max="7946" width="10.28515625" customWidth="1"/>
    <col min="7947" max="7947" width="10" customWidth="1"/>
    <col min="7949" max="7949" width="0.42578125" customWidth="1"/>
    <col min="7950" max="7950" width="0.5703125" customWidth="1"/>
    <col min="7953" max="7953" width="0.42578125" customWidth="1"/>
    <col min="7954" max="7954" width="0.28515625" customWidth="1"/>
    <col min="8193" max="8193" width="1.28515625" customWidth="1"/>
    <col min="8194" max="8194" width="1" customWidth="1"/>
    <col min="8195" max="8195" width="10.7109375" bestFit="1" customWidth="1"/>
    <col min="8196" max="8196" width="13.85546875" customWidth="1"/>
    <col min="8197" max="8197" width="8.5703125" customWidth="1"/>
    <col min="8198" max="8198" width="8.28515625" customWidth="1"/>
    <col min="8199" max="8199" width="10.85546875" customWidth="1"/>
    <col min="8200" max="8200" width="8.85546875" customWidth="1"/>
    <col min="8201" max="8201" width="13.140625" customWidth="1"/>
    <col min="8202" max="8202" width="10.28515625" customWidth="1"/>
    <col min="8203" max="8203" width="10" customWidth="1"/>
    <col min="8205" max="8205" width="0.42578125" customWidth="1"/>
    <col min="8206" max="8206" width="0.5703125" customWidth="1"/>
    <col min="8209" max="8209" width="0.42578125" customWidth="1"/>
    <col min="8210" max="8210" width="0.28515625" customWidth="1"/>
    <col min="8449" max="8449" width="1.28515625" customWidth="1"/>
    <col min="8450" max="8450" width="1" customWidth="1"/>
    <col min="8451" max="8451" width="10.7109375" bestFit="1" customWidth="1"/>
    <col min="8452" max="8452" width="13.85546875" customWidth="1"/>
    <col min="8453" max="8453" width="8.5703125" customWidth="1"/>
    <col min="8454" max="8454" width="8.28515625" customWidth="1"/>
    <col min="8455" max="8455" width="10.85546875" customWidth="1"/>
    <col min="8456" max="8456" width="8.85546875" customWidth="1"/>
    <col min="8457" max="8457" width="13.140625" customWidth="1"/>
    <col min="8458" max="8458" width="10.28515625" customWidth="1"/>
    <col min="8459" max="8459" width="10" customWidth="1"/>
    <col min="8461" max="8461" width="0.42578125" customWidth="1"/>
    <col min="8462" max="8462" width="0.5703125" customWidth="1"/>
    <col min="8465" max="8465" width="0.42578125" customWidth="1"/>
    <col min="8466" max="8466" width="0.28515625" customWidth="1"/>
    <col min="8705" max="8705" width="1.28515625" customWidth="1"/>
    <col min="8706" max="8706" width="1" customWidth="1"/>
    <col min="8707" max="8707" width="10.7109375" bestFit="1" customWidth="1"/>
    <col min="8708" max="8708" width="13.85546875" customWidth="1"/>
    <col min="8709" max="8709" width="8.5703125" customWidth="1"/>
    <col min="8710" max="8710" width="8.28515625" customWidth="1"/>
    <col min="8711" max="8711" width="10.85546875" customWidth="1"/>
    <col min="8712" max="8712" width="8.85546875" customWidth="1"/>
    <col min="8713" max="8713" width="13.140625" customWidth="1"/>
    <col min="8714" max="8714" width="10.28515625" customWidth="1"/>
    <col min="8715" max="8715" width="10" customWidth="1"/>
    <col min="8717" max="8717" width="0.42578125" customWidth="1"/>
    <col min="8718" max="8718" width="0.5703125" customWidth="1"/>
    <col min="8721" max="8721" width="0.42578125" customWidth="1"/>
    <col min="8722" max="8722" width="0.28515625" customWidth="1"/>
    <col min="8961" max="8961" width="1.28515625" customWidth="1"/>
    <col min="8962" max="8962" width="1" customWidth="1"/>
    <col min="8963" max="8963" width="10.7109375" bestFit="1" customWidth="1"/>
    <col min="8964" max="8964" width="13.85546875" customWidth="1"/>
    <col min="8965" max="8965" width="8.5703125" customWidth="1"/>
    <col min="8966" max="8966" width="8.28515625" customWidth="1"/>
    <col min="8967" max="8967" width="10.85546875" customWidth="1"/>
    <col min="8968" max="8968" width="8.85546875" customWidth="1"/>
    <col min="8969" max="8969" width="13.140625" customWidth="1"/>
    <col min="8970" max="8970" width="10.28515625" customWidth="1"/>
    <col min="8971" max="8971" width="10" customWidth="1"/>
    <col min="8973" max="8973" width="0.42578125" customWidth="1"/>
    <col min="8974" max="8974" width="0.5703125" customWidth="1"/>
    <col min="8977" max="8977" width="0.42578125" customWidth="1"/>
    <col min="8978" max="8978" width="0.28515625" customWidth="1"/>
    <col min="9217" max="9217" width="1.28515625" customWidth="1"/>
    <col min="9218" max="9218" width="1" customWidth="1"/>
    <col min="9219" max="9219" width="10.7109375" bestFit="1" customWidth="1"/>
    <col min="9220" max="9220" width="13.85546875" customWidth="1"/>
    <col min="9221" max="9221" width="8.5703125" customWidth="1"/>
    <col min="9222" max="9222" width="8.28515625" customWidth="1"/>
    <col min="9223" max="9223" width="10.85546875" customWidth="1"/>
    <col min="9224" max="9224" width="8.85546875" customWidth="1"/>
    <col min="9225" max="9225" width="13.140625" customWidth="1"/>
    <col min="9226" max="9226" width="10.28515625" customWidth="1"/>
    <col min="9227" max="9227" width="10" customWidth="1"/>
    <col min="9229" max="9229" width="0.42578125" customWidth="1"/>
    <col min="9230" max="9230" width="0.5703125" customWidth="1"/>
    <col min="9233" max="9233" width="0.42578125" customWidth="1"/>
    <col min="9234" max="9234" width="0.28515625" customWidth="1"/>
    <col min="9473" max="9473" width="1.28515625" customWidth="1"/>
    <col min="9474" max="9474" width="1" customWidth="1"/>
    <col min="9475" max="9475" width="10.7109375" bestFit="1" customWidth="1"/>
    <col min="9476" max="9476" width="13.85546875" customWidth="1"/>
    <col min="9477" max="9477" width="8.5703125" customWidth="1"/>
    <col min="9478" max="9478" width="8.28515625" customWidth="1"/>
    <col min="9479" max="9479" width="10.85546875" customWidth="1"/>
    <col min="9480" max="9480" width="8.85546875" customWidth="1"/>
    <col min="9481" max="9481" width="13.140625" customWidth="1"/>
    <col min="9482" max="9482" width="10.28515625" customWidth="1"/>
    <col min="9483" max="9483" width="10" customWidth="1"/>
    <col min="9485" max="9485" width="0.42578125" customWidth="1"/>
    <col min="9486" max="9486" width="0.5703125" customWidth="1"/>
    <col min="9489" max="9489" width="0.42578125" customWidth="1"/>
    <col min="9490" max="9490" width="0.28515625" customWidth="1"/>
    <col min="9729" max="9729" width="1.28515625" customWidth="1"/>
    <col min="9730" max="9730" width="1" customWidth="1"/>
    <col min="9731" max="9731" width="10.7109375" bestFit="1" customWidth="1"/>
    <col min="9732" max="9732" width="13.85546875" customWidth="1"/>
    <col min="9733" max="9733" width="8.5703125" customWidth="1"/>
    <col min="9734" max="9734" width="8.28515625" customWidth="1"/>
    <col min="9735" max="9735" width="10.85546875" customWidth="1"/>
    <col min="9736" max="9736" width="8.85546875" customWidth="1"/>
    <col min="9737" max="9737" width="13.140625" customWidth="1"/>
    <col min="9738" max="9738" width="10.28515625" customWidth="1"/>
    <col min="9739" max="9739" width="10" customWidth="1"/>
    <col min="9741" max="9741" width="0.42578125" customWidth="1"/>
    <col min="9742" max="9742" width="0.5703125" customWidth="1"/>
    <col min="9745" max="9745" width="0.42578125" customWidth="1"/>
    <col min="9746" max="9746" width="0.28515625" customWidth="1"/>
    <col min="9985" max="9985" width="1.28515625" customWidth="1"/>
    <col min="9986" max="9986" width="1" customWidth="1"/>
    <col min="9987" max="9987" width="10.7109375" bestFit="1" customWidth="1"/>
    <col min="9988" max="9988" width="13.85546875" customWidth="1"/>
    <col min="9989" max="9989" width="8.5703125" customWidth="1"/>
    <col min="9990" max="9990" width="8.28515625" customWidth="1"/>
    <col min="9991" max="9991" width="10.85546875" customWidth="1"/>
    <col min="9992" max="9992" width="8.85546875" customWidth="1"/>
    <col min="9993" max="9993" width="13.140625" customWidth="1"/>
    <col min="9994" max="9994" width="10.28515625" customWidth="1"/>
    <col min="9995" max="9995" width="10" customWidth="1"/>
    <col min="9997" max="9997" width="0.42578125" customWidth="1"/>
    <col min="9998" max="9998" width="0.5703125" customWidth="1"/>
    <col min="10001" max="10001" width="0.42578125" customWidth="1"/>
    <col min="10002" max="10002" width="0.28515625" customWidth="1"/>
    <col min="10241" max="10241" width="1.28515625" customWidth="1"/>
    <col min="10242" max="10242" width="1" customWidth="1"/>
    <col min="10243" max="10243" width="10.7109375" bestFit="1" customWidth="1"/>
    <col min="10244" max="10244" width="13.85546875" customWidth="1"/>
    <col min="10245" max="10245" width="8.5703125" customWidth="1"/>
    <col min="10246" max="10246" width="8.28515625" customWidth="1"/>
    <col min="10247" max="10247" width="10.85546875" customWidth="1"/>
    <col min="10248" max="10248" width="8.85546875" customWidth="1"/>
    <col min="10249" max="10249" width="13.140625" customWidth="1"/>
    <col min="10250" max="10250" width="10.28515625" customWidth="1"/>
    <col min="10251" max="10251" width="10" customWidth="1"/>
    <col min="10253" max="10253" width="0.42578125" customWidth="1"/>
    <col min="10254" max="10254" width="0.5703125" customWidth="1"/>
    <col min="10257" max="10257" width="0.42578125" customWidth="1"/>
    <col min="10258" max="10258" width="0.28515625" customWidth="1"/>
    <col min="10497" max="10497" width="1.28515625" customWidth="1"/>
    <col min="10498" max="10498" width="1" customWidth="1"/>
    <col min="10499" max="10499" width="10.7109375" bestFit="1" customWidth="1"/>
    <col min="10500" max="10500" width="13.85546875" customWidth="1"/>
    <col min="10501" max="10501" width="8.5703125" customWidth="1"/>
    <col min="10502" max="10502" width="8.28515625" customWidth="1"/>
    <col min="10503" max="10503" width="10.85546875" customWidth="1"/>
    <col min="10504" max="10504" width="8.85546875" customWidth="1"/>
    <col min="10505" max="10505" width="13.140625" customWidth="1"/>
    <col min="10506" max="10506" width="10.28515625" customWidth="1"/>
    <col min="10507" max="10507" width="10" customWidth="1"/>
    <col min="10509" max="10509" width="0.42578125" customWidth="1"/>
    <col min="10510" max="10510" width="0.5703125" customWidth="1"/>
    <col min="10513" max="10513" width="0.42578125" customWidth="1"/>
    <col min="10514" max="10514" width="0.28515625" customWidth="1"/>
    <col min="10753" max="10753" width="1.28515625" customWidth="1"/>
    <col min="10754" max="10754" width="1" customWidth="1"/>
    <col min="10755" max="10755" width="10.7109375" bestFit="1" customWidth="1"/>
    <col min="10756" max="10756" width="13.85546875" customWidth="1"/>
    <col min="10757" max="10757" width="8.5703125" customWidth="1"/>
    <col min="10758" max="10758" width="8.28515625" customWidth="1"/>
    <col min="10759" max="10759" width="10.85546875" customWidth="1"/>
    <col min="10760" max="10760" width="8.85546875" customWidth="1"/>
    <col min="10761" max="10761" width="13.140625" customWidth="1"/>
    <col min="10762" max="10762" width="10.28515625" customWidth="1"/>
    <col min="10763" max="10763" width="10" customWidth="1"/>
    <col min="10765" max="10765" width="0.42578125" customWidth="1"/>
    <col min="10766" max="10766" width="0.5703125" customWidth="1"/>
    <col min="10769" max="10769" width="0.42578125" customWidth="1"/>
    <col min="10770" max="10770" width="0.28515625" customWidth="1"/>
    <col min="11009" max="11009" width="1.28515625" customWidth="1"/>
    <col min="11010" max="11010" width="1" customWidth="1"/>
    <col min="11011" max="11011" width="10.7109375" bestFit="1" customWidth="1"/>
    <col min="11012" max="11012" width="13.85546875" customWidth="1"/>
    <col min="11013" max="11013" width="8.5703125" customWidth="1"/>
    <col min="11014" max="11014" width="8.28515625" customWidth="1"/>
    <col min="11015" max="11015" width="10.85546875" customWidth="1"/>
    <col min="11016" max="11016" width="8.85546875" customWidth="1"/>
    <col min="11017" max="11017" width="13.140625" customWidth="1"/>
    <col min="11018" max="11018" width="10.28515625" customWidth="1"/>
    <col min="11019" max="11019" width="10" customWidth="1"/>
    <col min="11021" max="11021" width="0.42578125" customWidth="1"/>
    <col min="11022" max="11022" width="0.5703125" customWidth="1"/>
    <col min="11025" max="11025" width="0.42578125" customWidth="1"/>
    <col min="11026" max="11026" width="0.28515625" customWidth="1"/>
    <col min="11265" max="11265" width="1.28515625" customWidth="1"/>
    <col min="11266" max="11266" width="1" customWidth="1"/>
    <col min="11267" max="11267" width="10.7109375" bestFit="1" customWidth="1"/>
    <col min="11268" max="11268" width="13.85546875" customWidth="1"/>
    <col min="11269" max="11269" width="8.5703125" customWidth="1"/>
    <col min="11270" max="11270" width="8.28515625" customWidth="1"/>
    <col min="11271" max="11271" width="10.85546875" customWidth="1"/>
    <col min="11272" max="11272" width="8.85546875" customWidth="1"/>
    <col min="11273" max="11273" width="13.140625" customWidth="1"/>
    <col min="11274" max="11274" width="10.28515625" customWidth="1"/>
    <col min="11275" max="11275" width="10" customWidth="1"/>
    <col min="11277" max="11277" width="0.42578125" customWidth="1"/>
    <col min="11278" max="11278" width="0.5703125" customWidth="1"/>
    <col min="11281" max="11281" width="0.42578125" customWidth="1"/>
    <col min="11282" max="11282" width="0.28515625" customWidth="1"/>
    <col min="11521" max="11521" width="1.28515625" customWidth="1"/>
    <col min="11522" max="11522" width="1" customWidth="1"/>
    <col min="11523" max="11523" width="10.7109375" bestFit="1" customWidth="1"/>
    <col min="11524" max="11524" width="13.85546875" customWidth="1"/>
    <col min="11525" max="11525" width="8.5703125" customWidth="1"/>
    <col min="11526" max="11526" width="8.28515625" customWidth="1"/>
    <col min="11527" max="11527" width="10.85546875" customWidth="1"/>
    <col min="11528" max="11528" width="8.85546875" customWidth="1"/>
    <col min="11529" max="11529" width="13.140625" customWidth="1"/>
    <col min="11530" max="11530" width="10.28515625" customWidth="1"/>
    <col min="11531" max="11531" width="10" customWidth="1"/>
    <col min="11533" max="11533" width="0.42578125" customWidth="1"/>
    <col min="11534" max="11534" width="0.5703125" customWidth="1"/>
    <col min="11537" max="11537" width="0.42578125" customWidth="1"/>
    <col min="11538" max="11538" width="0.28515625" customWidth="1"/>
    <col min="11777" max="11777" width="1.28515625" customWidth="1"/>
    <col min="11778" max="11778" width="1" customWidth="1"/>
    <col min="11779" max="11779" width="10.7109375" bestFit="1" customWidth="1"/>
    <col min="11780" max="11780" width="13.85546875" customWidth="1"/>
    <col min="11781" max="11781" width="8.5703125" customWidth="1"/>
    <col min="11782" max="11782" width="8.28515625" customWidth="1"/>
    <col min="11783" max="11783" width="10.85546875" customWidth="1"/>
    <col min="11784" max="11784" width="8.85546875" customWidth="1"/>
    <col min="11785" max="11785" width="13.140625" customWidth="1"/>
    <col min="11786" max="11786" width="10.28515625" customWidth="1"/>
    <col min="11787" max="11787" width="10" customWidth="1"/>
    <col min="11789" max="11789" width="0.42578125" customWidth="1"/>
    <col min="11790" max="11790" width="0.5703125" customWidth="1"/>
    <col min="11793" max="11793" width="0.42578125" customWidth="1"/>
    <col min="11794" max="11794" width="0.28515625" customWidth="1"/>
    <col min="12033" max="12033" width="1.28515625" customWidth="1"/>
    <col min="12034" max="12034" width="1" customWidth="1"/>
    <col min="12035" max="12035" width="10.7109375" bestFit="1" customWidth="1"/>
    <col min="12036" max="12036" width="13.85546875" customWidth="1"/>
    <col min="12037" max="12037" width="8.5703125" customWidth="1"/>
    <col min="12038" max="12038" width="8.28515625" customWidth="1"/>
    <col min="12039" max="12039" width="10.85546875" customWidth="1"/>
    <col min="12040" max="12040" width="8.85546875" customWidth="1"/>
    <col min="12041" max="12041" width="13.140625" customWidth="1"/>
    <col min="12042" max="12042" width="10.28515625" customWidth="1"/>
    <col min="12043" max="12043" width="10" customWidth="1"/>
    <col min="12045" max="12045" width="0.42578125" customWidth="1"/>
    <col min="12046" max="12046" width="0.5703125" customWidth="1"/>
    <col min="12049" max="12049" width="0.42578125" customWidth="1"/>
    <col min="12050" max="12050" width="0.28515625" customWidth="1"/>
    <col min="12289" max="12289" width="1.28515625" customWidth="1"/>
    <col min="12290" max="12290" width="1" customWidth="1"/>
    <col min="12291" max="12291" width="10.7109375" bestFit="1" customWidth="1"/>
    <col min="12292" max="12292" width="13.85546875" customWidth="1"/>
    <col min="12293" max="12293" width="8.5703125" customWidth="1"/>
    <col min="12294" max="12294" width="8.28515625" customWidth="1"/>
    <col min="12295" max="12295" width="10.85546875" customWidth="1"/>
    <col min="12296" max="12296" width="8.85546875" customWidth="1"/>
    <col min="12297" max="12297" width="13.140625" customWidth="1"/>
    <col min="12298" max="12298" width="10.28515625" customWidth="1"/>
    <col min="12299" max="12299" width="10" customWidth="1"/>
    <col min="12301" max="12301" width="0.42578125" customWidth="1"/>
    <col min="12302" max="12302" width="0.5703125" customWidth="1"/>
    <col min="12305" max="12305" width="0.42578125" customWidth="1"/>
    <col min="12306" max="12306" width="0.28515625" customWidth="1"/>
    <col min="12545" max="12545" width="1.28515625" customWidth="1"/>
    <col min="12546" max="12546" width="1" customWidth="1"/>
    <col min="12547" max="12547" width="10.7109375" bestFit="1" customWidth="1"/>
    <col min="12548" max="12548" width="13.85546875" customWidth="1"/>
    <col min="12549" max="12549" width="8.5703125" customWidth="1"/>
    <col min="12550" max="12550" width="8.28515625" customWidth="1"/>
    <col min="12551" max="12551" width="10.85546875" customWidth="1"/>
    <col min="12552" max="12552" width="8.85546875" customWidth="1"/>
    <col min="12553" max="12553" width="13.140625" customWidth="1"/>
    <col min="12554" max="12554" width="10.28515625" customWidth="1"/>
    <col min="12555" max="12555" width="10" customWidth="1"/>
    <col min="12557" max="12557" width="0.42578125" customWidth="1"/>
    <col min="12558" max="12558" width="0.5703125" customWidth="1"/>
    <col min="12561" max="12561" width="0.42578125" customWidth="1"/>
    <col min="12562" max="12562" width="0.28515625" customWidth="1"/>
    <col min="12801" max="12801" width="1.28515625" customWidth="1"/>
    <col min="12802" max="12802" width="1" customWidth="1"/>
    <col min="12803" max="12803" width="10.7109375" bestFit="1" customWidth="1"/>
    <col min="12804" max="12804" width="13.85546875" customWidth="1"/>
    <col min="12805" max="12805" width="8.5703125" customWidth="1"/>
    <col min="12806" max="12806" width="8.28515625" customWidth="1"/>
    <col min="12807" max="12807" width="10.85546875" customWidth="1"/>
    <col min="12808" max="12808" width="8.85546875" customWidth="1"/>
    <col min="12809" max="12809" width="13.140625" customWidth="1"/>
    <col min="12810" max="12810" width="10.28515625" customWidth="1"/>
    <col min="12811" max="12811" width="10" customWidth="1"/>
    <col min="12813" max="12813" width="0.42578125" customWidth="1"/>
    <col min="12814" max="12814" width="0.5703125" customWidth="1"/>
    <col min="12817" max="12817" width="0.42578125" customWidth="1"/>
    <col min="12818" max="12818" width="0.28515625" customWidth="1"/>
    <col min="13057" max="13057" width="1.28515625" customWidth="1"/>
    <col min="13058" max="13058" width="1" customWidth="1"/>
    <col min="13059" max="13059" width="10.7109375" bestFit="1" customWidth="1"/>
    <col min="13060" max="13060" width="13.85546875" customWidth="1"/>
    <col min="13061" max="13061" width="8.5703125" customWidth="1"/>
    <col min="13062" max="13062" width="8.28515625" customWidth="1"/>
    <col min="13063" max="13063" width="10.85546875" customWidth="1"/>
    <col min="13064" max="13064" width="8.85546875" customWidth="1"/>
    <col min="13065" max="13065" width="13.140625" customWidth="1"/>
    <col min="13066" max="13066" width="10.28515625" customWidth="1"/>
    <col min="13067" max="13067" width="10" customWidth="1"/>
    <col min="13069" max="13069" width="0.42578125" customWidth="1"/>
    <col min="13070" max="13070" width="0.5703125" customWidth="1"/>
    <col min="13073" max="13073" width="0.42578125" customWidth="1"/>
    <col min="13074" max="13074" width="0.28515625" customWidth="1"/>
    <col min="13313" max="13313" width="1.28515625" customWidth="1"/>
    <col min="13314" max="13314" width="1" customWidth="1"/>
    <col min="13315" max="13315" width="10.7109375" bestFit="1" customWidth="1"/>
    <col min="13316" max="13316" width="13.85546875" customWidth="1"/>
    <col min="13317" max="13317" width="8.5703125" customWidth="1"/>
    <col min="13318" max="13318" width="8.28515625" customWidth="1"/>
    <col min="13319" max="13319" width="10.85546875" customWidth="1"/>
    <col min="13320" max="13320" width="8.85546875" customWidth="1"/>
    <col min="13321" max="13321" width="13.140625" customWidth="1"/>
    <col min="13322" max="13322" width="10.28515625" customWidth="1"/>
    <col min="13323" max="13323" width="10" customWidth="1"/>
    <col min="13325" max="13325" width="0.42578125" customWidth="1"/>
    <col min="13326" max="13326" width="0.5703125" customWidth="1"/>
    <col min="13329" max="13329" width="0.42578125" customWidth="1"/>
    <col min="13330" max="13330" width="0.28515625" customWidth="1"/>
    <col min="13569" max="13569" width="1.28515625" customWidth="1"/>
    <col min="13570" max="13570" width="1" customWidth="1"/>
    <col min="13571" max="13571" width="10.7109375" bestFit="1" customWidth="1"/>
    <col min="13572" max="13572" width="13.85546875" customWidth="1"/>
    <col min="13573" max="13573" width="8.5703125" customWidth="1"/>
    <col min="13574" max="13574" width="8.28515625" customWidth="1"/>
    <col min="13575" max="13575" width="10.85546875" customWidth="1"/>
    <col min="13576" max="13576" width="8.85546875" customWidth="1"/>
    <col min="13577" max="13577" width="13.140625" customWidth="1"/>
    <col min="13578" max="13578" width="10.28515625" customWidth="1"/>
    <col min="13579" max="13579" width="10" customWidth="1"/>
    <col min="13581" max="13581" width="0.42578125" customWidth="1"/>
    <col min="13582" max="13582" width="0.5703125" customWidth="1"/>
    <col min="13585" max="13585" width="0.42578125" customWidth="1"/>
    <col min="13586" max="13586" width="0.28515625" customWidth="1"/>
    <col min="13825" max="13825" width="1.28515625" customWidth="1"/>
    <col min="13826" max="13826" width="1" customWidth="1"/>
    <col min="13827" max="13827" width="10.7109375" bestFit="1" customWidth="1"/>
    <col min="13828" max="13828" width="13.85546875" customWidth="1"/>
    <col min="13829" max="13829" width="8.5703125" customWidth="1"/>
    <col min="13830" max="13830" width="8.28515625" customWidth="1"/>
    <col min="13831" max="13831" width="10.85546875" customWidth="1"/>
    <col min="13832" max="13832" width="8.85546875" customWidth="1"/>
    <col min="13833" max="13833" width="13.140625" customWidth="1"/>
    <col min="13834" max="13834" width="10.28515625" customWidth="1"/>
    <col min="13835" max="13835" width="10" customWidth="1"/>
    <col min="13837" max="13837" width="0.42578125" customWidth="1"/>
    <col min="13838" max="13838" width="0.5703125" customWidth="1"/>
    <col min="13841" max="13841" width="0.42578125" customWidth="1"/>
    <col min="13842" max="13842" width="0.28515625" customWidth="1"/>
    <col min="14081" max="14081" width="1.28515625" customWidth="1"/>
    <col min="14082" max="14082" width="1" customWidth="1"/>
    <col min="14083" max="14083" width="10.7109375" bestFit="1" customWidth="1"/>
    <col min="14084" max="14084" width="13.85546875" customWidth="1"/>
    <col min="14085" max="14085" width="8.5703125" customWidth="1"/>
    <col min="14086" max="14086" width="8.28515625" customWidth="1"/>
    <col min="14087" max="14087" width="10.85546875" customWidth="1"/>
    <col min="14088" max="14088" width="8.85546875" customWidth="1"/>
    <col min="14089" max="14089" width="13.140625" customWidth="1"/>
    <col min="14090" max="14090" width="10.28515625" customWidth="1"/>
    <col min="14091" max="14091" width="10" customWidth="1"/>
    <col min="14093" max="14093" width="0.42578125" customWidth="1"/>
    <col min="14094" max="14094" width="0.5703125" customWidth="1"/>
    <col min="14097" max="14097" width="0.42578125" customWidth="1"/>
    <col min="14098" max="14098" width="0.28515625" customWidth="1"/>
    <col min="14337" max="14337" width="1.28515625" customWidth="1"/>
    <col min="14338" max="14338" width="1" customWidth="1"/>
    <col min="14339" max="14339" width="10.7109375" bestFit="1" customWidth="1"/>
    <col min="14340" max="14340" width="13.85546875" customWidth="1"/>
    <col min="14341" max="14341" width="8.5703125" customWidth="1"/>
    <col min="14342" max="14342" width="8.28515625" customWidth="1"/>
    <col min="14343" max="14343" width="10.85546875" customWidth="1"/>
    <col min="14344" max="14344" width="8.85546875" customWidth="1"/>
    <col min="14345" max="14345" width="13.140625" customWidth="1"/>
    <col min="14346" max="14346" width="10.28515625" customWidth="1"/>
    <col min="14347" max="14347" width="10" customWidth="1"/>
    <col min="14349" max="14349" width="0.42578125" customWidth="1"/>
    <col min="14350" max="14350" width="0.5703125" customWidth="1"/>
    <col min="14353" max="14353" width="0.42578125" customWidth="1"/>
    <col min="14354" max="14354" width="0.28515625" customWidth="1"/>
    <col min="14593" max="14593" width="1.28515625" customWidth="1"/>
    <col min="14594" max="14594" width="1" customWidth="1"/>
    <col min="14595" max="14595" width="10.7109375" bestFit="1" customWidth="1"/>
    <col min="14596" max="14596" width="13.85546875" customWidth="1"/>
    <col min="14597" max="14597" width="8.5703125" customWidth="1"/>
    <col min="14598" max="14598" width="8.28515625" customWidth="1"/>
    <col min="14599" max="14599" width="10.85546875" customWidth="1"/>
    <col min="14600" max="14600" width="8.85546875" customWidth="1"/>
    <col min="14601" max="14601" width="13.140625" customWidth="1"/>
    <col min="14602" max="14602" width="10.28515625" customWidth="1"/>
    <col min="14603" max="14603" width="10" customWidth="1"/>
    <col min="14605" max="14605" width="0.42578125" customWidth="1"/>
    <col min="14606" max="14606" width="0.5703125" customWidth="1"/>
    <col min="14609" max="14609" width="0.42578125" customWidth="1"/>
    <col min="14610" max="14610" width="0.28515625" customWidth="1"/>
    <col min="14849" max="14849" width="1.28515625" customWidth="1"/>
    <col min="14850" max="14850" width="1" customWidth="1"/>
    <col min="14851" max="14851" width="10.7109375" bestFit="1" customWidth="1"/>
    <col min="14852" max="14852" width="13.85546875" customWidth="1"/>
    <col min="14853" max="14853" width="8.5703125" customWidth="1"/>
    <col min="14854" max="14854" width="8.28515625" customWidth="1"/>
    <col min="14855" max="14855" width="10.85546875" customWidth="1"/>
    <col min="14856" max="14856" width="8.85546875" customWidth="1"/>
    <col min="14857" max="14857" width="13.140625" customWidth="1"/>
    <col min="14858" max="14858" width="10.28515625" customWidth="1"/>
    <col min="14859" max="14859" width="10" customWidth="1"/>
    <col min="14861" max="14861" width="0.42578125" customWidth="1"/>
    <col min="14862" max="14862" width="0.5703125" customWidth="1"/>
    <col min="14865" max="14865" width="0.42578125" customWidth="1"/>
    <col min="14866" max="14866" width="0.28515625" customWidth="1"/>
    <col min="15105" max="15105" width="1.28515625" customWidth="1"/>
    <col min="15106" max="15106" width="1" customWidth="1"/>
    <col min="15107" max="15107" width="10.7109375" bestFit="1" customWidth="1"/>
    <col min="15108" max="15108" width="13.85546875" customWidth="1"/>
    <col min="15109" max="15109" width="8.5703125" customWidth="1"/>
    <col min="15110" max="15110" width="8.28515625" customWidth="1"/>
    <col min="15111" max="15111" width="10.85546875" customWidth="1"/>
    <col min="15112" max="15112" width="8.85546875" customWidth="1"/>
    <col min="15113" max="15113" width="13.140625" customWidth="1"/>
    <col min="15114" max="15114" width="10.28515625" customWidth="1"/>
    <col min="15115" max="15115" width="10" customWidth="1"/>
    <col min="15117" max="15117" width="0.42578125" customWidth="1"/>
    <col min="15118" max="15118" width="0.5703125" customWidth="1"/>
    <col min="15121" max="15121" width="0.42578125" customWidth="1"/>
    <col min="15122" max="15122" width="0.28515625" customWidth="1"/>
    <col min="15361" max="15361" width="1.28515625" customWidth="1"/>
    <col min="15362" max="15362" width="1" customWidth="1"/>
    <col min="15363" max="15363" width="10.7109375" bestFit="1" customWidth="1"/>
    <col min="15364" max="15364" width="13.85546875" customWidth="1"/>
    <col min="15365" max="15365" width="8.5703125" customWidth="1"/>
    <col min="15366" max="15366" width="8.28515625" customWidth="1"/>
    <col min="15367" max="15367" width="10.85546875" customWidth="1"/>
    <col min="15368" max="15368" width="8.85546875" customWidth="1"/>
    <col min="15369" max="15369" width="13.140625" customWidth="1"/>
    <col min="15370" max="15370" width="10.28515625" customWidth="1"/>
    <col min="15371" max="15371" width="10" customWidth="1"/>
    <col min="15373" max="15373" width="0.42578125" customWidth="1"/>
    <col min="15374" max="15374" width="0.5703125" customWidth="1"/>
    <col min="15377" max="15377" width="0.42578125" customWidth="1"/>
    <col min="15378" max="15378" width="0.28515625" customWidth="1"/>
    <col min="15617" max="15617" width="1.28515625" customWidth="1"/>
    <col min="15618" max="15618" width="1" customWidth="1"/>
    <col min="15619" max="15619" width="10.7109375" bestFit="1" customWidth="1"/>
    <col min="15620" max="15620" width="13.85546875" customWidth="1"/>
    <col min="15621" max="15621" width="8.5703125" customWidth="1"/>
    <col min="15622" max="15622" width="8.28515625" customWidth="1"/>
    <col min="15623" max="15623" width="10.85546875" customWidth="1"/>
    <col min="15624" max="15624" width="8.85546875" customWidth="1"/>
    <col min="15625" max="15625" width="13.140625" customWidth="1"/>
    <col min="15626" max="15626" width="10.28515625" customWidth="1"/>
    <col min="15627" max="15627" width="10" customWidth="1"/>
    <col min="15629" max="15629" width="0.42578125" customWidth="1"/>
    <col min="15630" max="15630" width="0.5703125" customWidth="1"/>
    <col min="15633" max="15633" width="0.42578125" customWidth="1"/>
    <col min="15634" max="15634" width="0.28515625" customWidth="1"/>
    <col min="15873" max="15873" width="1.28515625" customWidth="1"/>
    <col min="15874" max="15874" width="1" customWidth="1"/>
    <col min="15875" max="15875" width="10.7109375" bestFit="1" customWidth="1"/>
    <col min="15876" max="15876" width="13.85546875" customWidth="1"/>
    <col min="15877" max="15877" width="8.5703125" customWidth="1"/>
    <col min="15878" max="15878" width="8.28515625" customWidth="1"/>
    <col min="15879" max="15879" width="10.85546875" customWidth="1"/>
    <col min="15880" max="15880" width="8.85546875" customWidth="1"/>
    <col min="15881" max="15881" width="13.140625" customWidth="1"/>
    <col min="15882" max="15882" width="10.28515625" customWidth="1"/>
    <col min="15883" max="15883" width="10" customWidth="1"/>
    <col min="15885" max="15885" width="0.42578125" customWidth="1"/>
    <col min="15886" max="15886" width="0.5703125" customWidth="1"/>
    <col min="15889" max="15889" width="0.42578125" customWidth="1"/>
    <col min="15890" max="15890" width="0.28515625" customWidth="1"/>
    <col min="16129" max="16129" width="1.28515625" customWidth="1"/>
    <col min="16130" max="16130" width="1" customWidth="1"/>
    <col min="16131" max="16131" width="10.7109375" bestFit="1" customWidth="1"/>
    <col min="16132" max="16132" width="13.85546875" customWidth="1"/>
    <col min="16133" max="16133" width="8.5703125" customWidth="1"/>
    <col min="16134" max="16134" width="8.28515625" customWidth="1"/>
    <col min="16135" max="16135" width="10.85546875" customWidth="1"/>
    <col min="16136" max="16136" width="8.85546875" customWidth="1"/>
    <col min="16137" max="16137" width="13.140625" customWidth="1"/>
    <col min="16138" max="16138" width="10.28515625" customWidth="1"/>
    <col min="16139" max="16139" width="10" customWidth="1"/>
    <col min="16141" max="16141" width="0.42578125" customWidth="1"/>
    <col min="16142" max="16142" width="0.5703125" customWidth="1"/>
    <col min="16145" max="16145" width="0.42578125" customWidth="1"/>
    <col min="16146" max="16146" width="0.28515625" customWidth="1"/>
  </cols>
  <sheetData>
    <row r="1" spans="3:19" ht="15" customHeight="1" x14ac:dyDescent="0.25">
      <c r="C1" s="135" t="s">
        <v>0</v>
      </c>
      <c r="D1" s="136"/>
      <c r="E1" s="136"/>
      <c r="F1" s="136"/>
      <c r="G1" s="136"/>
      <c r="H1" s="136"/>
      <c r="I1" s="136"/>
      <c r="J1" s="136"/>
      <c r="K1" s="137"/>
      <c r="M1" s="144" t="s">
        <v>1</v>
      </c>
      <c r="N1" s="145"/>
      <c r="O1" s="145"/>
      <c r="P1" s="146"/>
    </row>
    <row r="2" spans="3:19" ht="9" customHeight="1" x14ac:dyDescent="0.25">
      <c r="C2" s="138"/>
      <c r="D2" s="139"/>
      <c r="E2" s="139"/>
      <c r="F2" s="139"/>
      <c r="G2" s="139"/>
      <c r="H2" s="139"/>
      <c r="I2" s="139"/>
      <c r="J2" s="139"/>
      <c r="K2" s="140"/>
      <c r="M2" s="147"/>
      <c r="N2" s="148"/>
      <c r="O2" s="148"/>
      <c r="P2" s="149"/>
    </row>
    <row r="3" spans="3:19" ht="9" customHeight="1" x14ac:dyDescent="0.25">
      <c r="C3" s="141"/>
      <c r="D3" s="142"/>
      <c r="E3" s="142"/>
      <c r="F3" s="139"/>
      <c r="G3" s="142"/>
      <c r="H3" s="142"/>
      <c r="I3" s="139"/>
      <c r="J3" s="139"/>
      <c r="K3" s="143"/>
      <c r="M3" s="150"/>
      <c r="N3" s="151"/>
      <c r="O3" s="151"/>
      <c r="P3" s="152"/>
    </row>
    <row r="4" spans="3:19" ht="17.25" customHeight="1" x14ac:dyDescent="0.25">
      <c r="F4" s="17" t="s">
        <v>2</v>
      </c>
      <c r="G4" s="13">
        <v>0.33333333333333331</v>
      </c>
      <c r="I4" s="19" t="s">
        <v>3</v>
      </c>
      <c r="J4" s="20">
        <f>SUM($I$9:$I$39)</f>
        <v>0</v>
      </c>
      <c r="M4" s="144"/>
      <c r="N4" s="145"/>
      <c r="O4" s="145"/>
      <c r="P4" s="146"/>
      <c r="S4" s="12"/>
    </row>
    <row r="5" spans="3:19" ht="17.25" customHeight="1" x14ac:dyDescent="0.25">
      <c r="C5" s="2" t="s">
        <v>4</v>
      </c>
      <c r="D5" s="10" t="s">
        <v>31</v>
      </c>
      <c r="F5" s="18" t="s">
        <v>6</v>
      </c>
      <c r="G5" s="16">
        <f>SUM(J9:J39,K9:K39)</f>
        <v>0</v>
      </c>
      <c r="I5" s="19" t="s">
        <v>7</v>
      </c>
      <c r="J5" s="20">
        <f>SUM($J$9:$J$39)</f>
        <v>0</v>
      </c>
    </row>
    <row r="6" spans="3:19" ht="17.25" customHeight="1" x14ac:dyDescent="0.25">
      <c r="D6" s="1"/>
      <c r="F6" s="15"/>
      <c r="G6" s="14"/>
      <c r="I6" s="19" t="s">
        <v>8</v>
      </c>
      <c r="J6" s="20">
        <f>SUM($K$9:$K$39)</f>
        <v>0</v>
      </c>
    </row>
    <row r="7" spans="3:19" ht="9" customHeight="1" x14ac:dyDescent="0.25">
      <c r="C7" s="8"/>
      <c r="D7" s="9"/>
      <c r="E7" s="8"/>
      <c r="F7" s="5"/>
    </row>
    <row r="8" spans="3:19" ht="18.75" customHeight="1" x14ac:dyDescent="0.25">
      <c r="C8" s="2" t="s">
        <v>9</v>
      </c>
      <c r="D8" s="2" t="s">
        <v>10</v>
      </c>
      <c r="E8" s="2" t="s">
        <v>11</v>
      </c>
      <c r="F8" s="2" t="s">
        <v>12</v>
      </c>
      <c r="G8" s="2" t="s">
        <v>11</v>
      </c>
      <c r="H8" s="2" t="s">
        <v>12</v>
      </c>
      <c r="I8" s="2" t="s">
        <v>13</v>
      </c>
      <c r="J8" s="2" t="s">
        <v>14</v>
      </c>
      <c r="K8" s="11" t="s">
        <v>15</v>
      </c>
      <c r="L8" s="153"/>
      <c r="Q8" t="s">
        <v>19</v>
      </c>
      <c r="R8" s="154">
        <v>41639</v>
      </c>
    </row>
    <row r="9" spans="3:19" x14ac:dyDescent="0.25">
      <c r="C9" s="6">
        <f>IFERROR(VLOOKUP(D$5,$Q$8:$R$19,2,0),"")</f>
        <v>41608</v>
      </c>
      <c r="D9" s="6" t="str">
        <f>PROPER(TEXT(C9,"DDDD"))</f>
        <v>Sexta-Feira</v>
      </c>
      <c r="E9" s="21"/>
      <c r="F9" s="21"/>
      <c r="G9" s="21"/>
      <c r="H9" s="21"/>
      <c r="I9" s="24" t="str">
        <f t="shared" ref="I9:I39" si="0">IF(OR(E9="",F9="",G9="",H9=""),"",(H9-E9)-(G9-F9))</f>
        <v/>
      </c>
      <c r="J9" s="21" t="str">
        <f>IF($I9="","",IF($I9=$G$4,"0:00",IF($I9&gt;=$N$9,$I9-$G$4,)))</f>
        <v/>
      </c>
      <c r="K9" s="21" t="str">
        <f>IF($I9="","", IF($I9=$G$4,"0:00", IF($I9&lt;=$N$10,$I9-$G$4,)))</f>
        <v/>
      </c>
      <c r="L9" s="12"/>
      <c r="M9" t="s">
        <v>20</v>
      </c>
      <c r="N9" s="12">
        <v>0.34027777777777773</v>
      </c>
      <c r="Q9" t="s">
        <v>21</v>
      </c>
      <c r="R9" s="154">
        <v>41670</v>
      </c>
    </row>
    <row r="10" spans="3:19" x14ac:dyDescent="0.25">
      <c r="C10" s="7">
        <f>C9+1</f>
        <v>41609</v>
      </c>
      <c r="D10" s="7" t="str">
        <f t="shared" ref="D10:D39" si="1">PROPER(TEXT(C10,"DDDD"))</f>
        <v>Sábado</v>
      </c>
      <c r="E10" s="29"/>
      <c r="F10" s="29"/>
      <c r="G10" s="29"/>
      <c r="H10" s="29"/>
      <c r="I10" s="25" t="str">
        <f t="shared" si="0"/>
        <v/>
      </c>
      <c r="J10" s="22" t="str">
        <f t="shared" ref="J10:J39" si="2">IF($I10="","",IF($I10=$G$4,"0:00",IF($I10&gt;=$N$9,$I10-$G$4,)))</f>
        <v/>
      </c>
      <c r="K10" s="22" t="str">
        <f t="shared" ref="K10:K39" si="3">IF($I10="","", IF($I10=$G$4,"0:00", IF($I10&lt;=$N$10,$I10-$G$4,)))</f>
        <v/>
      </c>
      <c r="L10" s="12"/>
      <c r="M10" t="s">
        <v>22</v>
      </c>
      <c r="N10" s="12">
        <v>0.32569444444444445</v>
      </c>
      <c r="Q10" t="s">
        <v>23</v>
      </c>
      <c r="R10" s="154">
        <v>41698</v>
      </c>
    </row>
    <row r="11" spans="3:19" x14ac:dyDescent="0.25">
      <c r="C11" s="7">
        <f t="shared" ref="C11:C39" si="4">C10+1</f>
        <v>41610</v>
      </c>
      <c r="D11" s="7" t="str">
        <f t="shared" si="1"/>
        <v>Domingo</v>
      </c>
      <c r="E11" s="29"/>
      <c r="F11" s="29"/>
      <c r="G11" s="29"/>
      <c r="H11" s="29"/>
      <c r="I11" s="25" t="str">
        <f t="shared" si="0"/>
        <v/>
      </c>
      <c r="J11" s="25" t="str">
        <f t="shared" si="2"/>
        <v/>
      </c>
      <c r="K11" s="22" t="str">
        <f t="shared" si="3"/>
        <v/>
      </c>
      <c r="Q11" t="s">
        <v>24</v>
      </c>
      <c r="R11" s="154">
        <v>41729</v>
      </c>
    </row>
    <row r="12" spans="3:19" x14ac:dyDescent="0.25">
      <c r="C12" s="6">
        <f t="shared" si="4"/>
        <v>41611</v>
      </c>
      <c r="D12" s="6" t="str">
        <f t="shared" si="1"/>
        <v>Segunda-Feira</v>
      </c>
      <c r="E12" s="26"/>
      <c r="F12" s="38"/>
      <c r="G12" s="26"/>
      <c r="H12" s="26"/>
      <c r="I12" s="24" t="str">
        <f t="shared" si="0"/>
        <v/>
      </c>
      <c r="J12" s="24" t="str">
        <f t="shared" si="2"/>
        <v/>
      </c>
      <c r="K12" s="21" t="str">
        <f t="shared" si="3"/>
        <v/>
      </c>
      <c r="Q12" t="s">
        <v>25</v>
      </c>
      <c r="R12" s="154">
        <v>41759</v>
      </c>
    </row>
    <row r="13" spans="3:19" x14ac:dyDescent="0.25">
      <c r="C13" s="6">
        <f t="shared" si="4"/>
        <v>41612</v>
      </c>
      <c r="D13" s="6" t="str">
        <f t="shared" si="1"/>
        <v>Terça-Feira</v>
      </c>
      <c r="E13" s="21"/>
      <c r="F13" s="21"/>
      <c r="G13" s="21"/>
      <c r="H13" s="21"/>
      <c r="I13" s="24" t="str">
        <f t="shared" si="0"/>
        <v/>
      </c>
      <c r="J13" s="21" t="str">
        <f t="shared" si="2"/>
        <v/>
      </c>
      <c r="K13" s="21" t="str">
        <f t="shared" si="3"/>
        <v/>
      </c>
      <c r="L13" s="12"/>
      <c r="Q13" t="s">
        <v>26</v>
      </c>
      <c r="R13" s="154">
        <v>41790</v>
      </c>
    </row>
    <row r="14" spans="3:19" x14ac:dyDescent="0.25">
      <c r="C14" s="6">
        <f t="shared" si="4"/>
        <v>41613</v>
      </c>
      <c r="D14" s="6" t="str">
        <f t="shared" si="1"/>
        <v>Quarta-Feira</v>
      </c>
      <c r="E14" s="26"/>
      <c r="F14" s="26"/>
      <c r="G14" s="26"/>
      <c r="H14" s="26"/>
      <c r="I14" s="24" t="str">
        <f t="shared" si="0"/>
        <v/>
      </c>
      <c r="J14" s="21" t="str">
        <f t="shared" si="2"/>
        <v/>
      </c>
      <c r="K14" s="21" t="str">
        <f t="shared" si="3"/>
        <v/>
      </c>
      <c r="L14" s="12"/>
      <c r="Q14" t="s">
        <v>27</v>
      </c>
      <c r="R14" s="154">
        <v>41820</v>
      </c>
    </row>
    <row r="15" spans="3:19" x14ac:dyDescent="0.25">
      <c r="C15" s="6">
        <f t="shared" si="4"/>
        <v>41614</v>
      </c>
      <c r="D15" s="6" t="str">
        <f t="shared" si="1"/>
        <v>Quinta-Feira</v>
      </c>
      <c r="E15" s="21"/>
      <c r="F15" s="21"/>
      <c r="G15" s="21"/>
      <c r="H15" s="21"/>
      <c r="I15" s="24" t="str">
        <f t="shared" si="0"/>
        <v/>
      </c>
      <c r="J15" s="21" t="str">
        <f t="shared" si="2"/>
        <v/>
      </c>
      <c r="K15" s="21" t="str">
        <f t="shared" si="3"/>
        <v/>
      </c>
      <c r="L15" s="12"/>
      <c r="M15" s="12"/>
      <c r="Q15" t="s">
        <v>28</v>
      </c>
      <c r="R15" s="154">
        <v>41851</v>
      </c>
    </row>
    <row r="16" spans="3:19" x14ac:dyDescent="0.25">
      <c r="C16" s="6">
        <f t="shared" si="4"/>
        <v>41615</v>
      </c>
      <c r="D16" s="6" t="str">
        <f t="shared" si="1"/>
        <v>Sexta-Feira</v>
      </c>
      <c r="E16" s="23"/>
      <c r="F16" s="23"/>
      <c r="G16" s="23"/>
      <c r="H16" s="23"/>
      <c r="I16" s="24" t="str">
        <f t="shared" si="0"/>
        <v/>
      </c>
      <c r="J16" s="21" t="str">
        <f t="shared" si="2"/>
        <v/>
      </c>
      <c r="K16" s="21" t="str">
        <f t="shared" si="3"/>
        <v/>
      </c>
      <c r="L16" s="12"/>
      <c r="Q16" t="s">
        <v>5</v>
      </c>
      <c r="R16" s="154">
        <v>41882</v>
      </c>
    </row>
    <row r="17" spans="3:18" x14ac:dyDescent="0.25">
      <c r="C17" s="7">
        <f t="shared" si="4"/>
        <v>41616</v>
      </c>
      <c r="D17" s="7" t="str">
        <f t="shared" si="1"/>
        <v>Sábado</v>
      </c>
      <c r="E17" s="29"/>
      <c r="F17" s="29"/>
      <c r="G17" s="29"/>
      <c r="H17" s="29"/>
      <c r="I17" s="25" t="str">
        <f t="shared" si="0"/>
        <v/>
      </c>
      <c r="J17" s="22" t="str">
        <f t="shared" si="2"/>
        <v/>
      </c>
      <c r="K17" s="22" t="str">
        <f t="shared" si="3"/>
        <v/>
      </c>
      <c r="L17" s="12"/>
      <c r="Q17" t="s">
        <v>29</v>
      </c>
      <c r="R17" s="154">
        <v>41912</v>
      </c>
    </row>
    <row r="18" spans="3:18" x14ac:dyDescent="0.25">
      <c r="C18" s="7">
        <f t="shared" si="4"/>
        <v>41617</v>
      </c>
      <c r="D18" s="7" t="str">
        <f t="shared" si="1"/>
        <v>Domingo</v>
      </c>
      <c r="E18" s="27"/>
      <c r="F18" s="27"/>
      <c r="G18" s="27"/>
      <c r="H18" s="27"/>
      <c r="I18" s="25" t="str">
        <f t="shared" si="0"/>
        <v/>
      </c>
      <c r="J18" s="22" t="str">
        <f t="shared" si="2"/>
        <v/>
      </c>
      <c r="K18" s="22" t="str">
        <f t="shared" si="3"/>
        <v/>
      </c>
      <c r="L18" s="12"/>
      <c r="Q18" t="s">
        <v>30</v>
      </c>
      <c r="R18" s="154">
        <v>41943</v>
      </c>
    </row>
    <row r="19" spans="3:18" x14ac:dyDescent="0.25">
      <c r="C19" s="6">
        <f t="shared" si="4"/>
        <v>41618</v>
      </c>
      <c r="D19" s="6" t="str">
        <f t="shared" si="1"/>
        <v>Segunda-Feira</v>
      </c>
      <c r="E19" s="23"/>
      <c r="F19" s="23"/>
      <c r="G19" s="23"/>
      <c r="H19" s="23"/>
      <c r="I19" s="24" t="str">
        <f t="shared" si="0"/>
        <v/>
      </c>
      <c r="J19" s="21" t="str">
        <f t="shared" si="2"/>
        <v/>
      </c>
      <c r="K19" s="21" t="str">
        <f>IF($I19="","", IF($I19=$G$4,"0:00", IF($I19&lt;=$N$10,$I19-$G$4,)))</f>
        <v/>
      </c>
      <c r="L19" s="12"/>
      <c r="Q19" t="s">
        <v>31</v>
      </c>
      <c r="R19" s="154">
        <v>41608</v>
      </c>
    </row>
    <row r="20" spans="3:18" x14ac:dyDescent="0.25">
      <c r="C20" s="6">
        <f t="shared" si="4"/>
        <v>41619</v>
      </c>
      <c r="D20" s="6" t="str">
        <f t="shared" si="1"/>
        <v>Terça-Feira</v>
      </c>
      <c r="E20" s="21"/>
      <c r="F20" s="21"/>
      <c r="G20" s="21"/>
      <c r="H20" s="21"/>
      <c r="I20" s="24" t="str">
        <f t="shared" si="0"/>
        <v/>
      </c>
      <c r="J20" s="21" t="str">
        <f t="shared" si="2"/>
        <v/>
      </c>
      <c r="K20" s="21" t="str">
        <f t="shared" si="3"/>
        <v/>
      </c>
      <c r="L20" s="12"/>
    </row>
    <row r="21" spans="3:18" x14ac:dyDescent="0.25">
      <c r="C21" s="6">
        <f t="shared" si="4"/>
        <v>41620</v>
      </c>
      <c r="D21" s="6" t="str">
        <f t="shared" si="1"/>
        <v>Quarta-Feira</v>
      </c>
      <c r="E21" s="26"/>
      <c r="F21" s="26"/>
      <c r="G21" s="26"/>
      <c r="H21" s="26"/>
      <c r="I21" s="24" t="str">
        <f t="shared" si="0"/>
        <v/>
      </c>
      <c r="J21" s="21" t="str">
        <f t="shared" si="2"/>
        <v/>
      </c>
      <c r="K21" s="21" t="str">
        <f t="shared" si="3"/>
        <v/>
      </c>
      <c r="L21" s="12"/>
      <c r="Q21" s="83"/>
    </row>
    <row r="22" spans="3:18" x14ac:dyDescent="0.25">
      <c r="C22" s="6">
        <f t="shared" si="4"/>
        <v>41621</v>
      </c>
      <c r="D22" s="6" t="str">
        <f t="shared" si="1"/>
        <v>Quinta-Feira</v>
      </c>
      <c r="E22" s="26"/>
      <c r="F22" s="26"/>
      <c r="G22" s="26"/>
      <c r="H22" s="26"/>
      <c r="I22" s="24" t="str">
        <f t="shared" si="0"/>
        <v/>
      </c>
      <c r="J22" s="21" t="str">
        <f t="shared" si="2"/>
        <v/>
      </c>
      <c r="K22" s="21" t="str">
        <f t="shared" si="3"/>
        <v/>
      </c>
      <c r="L22" s="12"/>
    </row>
    <row r="23" spans="3:18" x14ac:dyDescent="0.25">
      <c r="C23" s="6">
        <f t="shared" si="4"/>
        <v>41622</v>
      </c>
      <c r="D23" s="6" t="str">
        <f t="shared" si="1"/>
        <v>Sexta-Feira</v>
      </c>
      <c r="E23" s="23"/>
      <c r="F23" s="23"/>
      <c r="G23" s="23"/>
      <c r="H23" s="23"/>
      <c r="I23" s="24" t="str">
        <f t="shared" si="0"/>
        <v/>
      </c>
      <c r="J23" s="21" t="str">
        <f>IF($I23="","",IF($I23=$G$4,"0:00",IF($I23&gt;=$N$9,$I23-$G$4,)))</f>
        <v/>
      </c>
      <c r="K23" s="21" t="str">
        <f>IF($I23="","", IF($I23=$G$4,"0:00", IF($I23&lt;=$N$10,$I23-$G$4,)))</f>
        <v/>
      </c>
      <c r="L23" s="12"/>
    </row>
    <row r="24" spans="3:18" x14ac:dyDescent="0.25">
      <c r="C24" s="7">
        <f t="shared" si="4"/>
        <v>41623</v>
      </c>
      <c r="D24" s="7" t="str">
        <f t="shared" si="1"/>
        <v>Sábado</v>
      </c>
      <c r="E24" s="29"/>
      <c r="F24" s="29"/>
      <c r="G24" s="29"/>
      <c r="H24" s="29"/>
      <c r="I24" s="25" t="str">
        <f t="shared" si="0"/>
        <v/>
      </c>
      <c r="J24" s="22" t="str">
        <f>IF($I24="","",IF($I24=$G$4,"0:00",IF($I24&gt;=$N$9,$I24-$G$4,)))</f>
        <v/>
      </c>
      <c r="K24" s="22" t="str">
        <f t="shared" si="3"/>
        <v/>
      </c>
      <c r="L24" s="12"/>
    </row>
    <row r="25" spans="3:18" x14ac:dyDescent="0.25">
      <c r="C25" s="7">
        <f t="shared" si="4"/>
        <v>41624</v>
      </c>
      <c r="D25" s="7" t="str">
        <f t="shared" si="1"/>
        <v>Domingo</v>
      </c>
      <c r="E25" s="29"/>
      <c r="F25" s="29"/>
      <c r="G25" s="29"/>
      <c r="H25" s="29"/>
      <c r="I25" s="25" t="str">
        <f t="shared" si="0"/>
        <v/>
      </c>
      <c r="J25" s="22" t="str">
        <f t="shared" si="2"/>
        <v/>
      </c>
      <c r="K25" s="22" t="str">
        <f t="shared" si="3"/>
        <v/>
      </c>
      <c r="L25" s="12"/>
      <c r="Q25" s="12"/>
    </row>
    <row r="26" spans="3:18" x14ac:dyDescent="0.25">
      <c r="C26" s="6">
        <f t="shared" si="4"/>
        <v>41625</v>
      </c>
      <c r="D26" s="6" t="str">
        <f t="shared" si="1"/>
        <v>Segunda-Feira</v>
      </c>
      <c r="E26" s="26"/>
      <c r="F26" s="26"/>
      <c r="G26" s="26"/>
      <c r="H26" s="26"/>
      <c r="I26" s="24" t="str">
        <f t="shared" si="0"/>
        <v/>
      </c>
      <c r="J26" s="21" t="str">
        <f t="shared" si="2"/>
        <v/>
      </c>
      <c r="K26" s="21" t="str">
        <f t="shared" si="3"/>
        <v/>
      </c>
      <c r="L26" s="12"/>
    </row>
    <row r="27" spans="3:18" x14ac:dyDescent="0.25">
      <c r="C27" s="6">
        <f t="shared" si="4"/>
        <v>41626</v>
      </c>
      <c r="D27" s="6" t="str">
        <f t="shared" si="1"/>
        <v>Terça-Feira</v>
      </c>
      <c r="E27" s="26"/>
      <c r="F27" s="26"/>
      <c r="G27" s="26"/>
      <c r="H27" s="26"/>
      <c r="I27" s="24" t="str">
        <f t="shared" si="0"/>
        <v/>
      </c>
      <c r="J27" s="21" t="str">
        <f t="shared" si="2"/>
        <v/>
      </c>
      <c r="K27" s="21" t="str">
        <f t="shared" si="3"/>
        <v/>
      </c>
      <c r="L27" s="12"/>
      <c r="O27" s="81"/>
    </row>
    <row r="28" spans="3:18" x14ac:dyDescent="0.25">
      <c r="C28" s="6">
        <f t="shared" si="4"/>
        <v>41627</v>
      </c>
      <c r="D28" s="6" t="str">
        <f t="shared" si="1"/>
        <v>Quarta-Feira</v>
      </c>
      <c r="E28" s="23"/>
      <c r="F28" s="23"/>
      <c r="G28" s="23"/>
      <c r="H28" s="23"/>
      <c r="I28" s="24" t="str">
        <f t="shared" si="0"/>
        <v/>
      </c>
      <c r="J28" s="21" t="str">
        <f t="shared" si="2"/>
        <v/>
      </c>
      <c r="K28" s="21" t="str">
        <f t="shared" si="3"/>
        <v/>
      </c>
      <c r="L28" s="12"/>
    </row>
    <row r="29" spans="3:18" x14ac:dyDescent="0.25">
      <c r="C29" s="6">
        <f t="shared" si="4"/>
        <v>41628</v>
      </c>
      <c r="D29" s="6" t="str">
        <f t="shared" si="1"/>
        <v>Quinta-Feira</v>
      </c>
      <c r="E29" s="23"/>
      <c r="F29" s="23"/>
      <c r="G29" s="23"/>
      <c r="H29" s="23"/>
      <c r="I29" s="24" t="str">
        <f t="shared" si="0"/>
        <v/>
      </c>
      <c r="J29" s="21" t="str">
        <f t="shared" si="2"/>
        <v/>
      </c>
      <c r="K29" s="21" t="str">
        <f t="shared" si="3"/>
        <v/>
      </c>
      <c r="L29" s="12"/>
    </row>
    <row r="30" spans="3:18" x14ac:dyDescent="0.25">
      <c r="C30" s="6">
        <f t="shared" si="4"/>
        <v>41629</v>
      </c>
      <c r="D30" s="6" t="str">
        <f t="shared" si="1"/>
        <v>Sexta-Feira</v>
      </c>
      <c r="E30" s="23"/>
      <c r="F30" s="26"/>
      <c r="G30" s="26"/>
      <c r="H30" s="26"/>
      <c r="I30" s="24" t="str">
        <f t="shared" si="0"/>
        <v/>
      </c>
      <c r="J30" s="21" t="str">
        <f>IF($I30="","",IF($I30=$G$4,"0:00",IF($I30&gt;=$N$9,$I30-$G$4,)))</f>
        <v/>
      </c>
      <c r="K30" s="21" t="str">
        <f>IF($I30="","", IF($I30=$G$4,"0:00", IF($I30&lt;=$N$10,$I30-$G$4,)))</f>
        <v/>
      </c>
      <c r="L30" s="12"/>
    </row>
    <row r="31" spans="3:18" x14ac:dyDescent="0.25">
      <c r="C31" s="7">
        <f t="shared" si="4"/>
        <v>41630</v>
      </c>
      <c r="D31" s="7" t="str">
        <f t="shared" si="1"/>
        <v>Sábado</v>
      </c>
      <c r="E31" s="29"/>
      <c r="F31" s="22"/>
      <c r="G31" s="22"/>
      <c r="H31" s="22"/>
      <c r="I31" s="25" t="str">
        <f t="shared" si="0"/>
        <v/>
      </c>
      <c r="J31" s="22" t="str">
        <f>IF($I31="","",IF($I31=$G$4,"0:00",IF($I31&gt;=$N$9,$I31-$G$4,)))</f>
        <v/>
      </c>
      <c r="K31" s="22" t="str">
        <f>IF($I31="","", IF($I31=$G$4,"0:00", IF($I31&lt;=$N$10,$I31-$G$4,)))</f>
        <v/>
      </c>
      <c r="L31" s="12"/>
    </row>
    <row r="32" spans="3:18" x14ac:dyDescent="0.25">
      <c r="C32" s="7">
        <f t="shared" si="4"/>
        <v>41631</v>
      </c>
      <c r="D32" s="7" t="str">
        <f t="shared" si="1"/>
        <v>Domingo</v>
      </c>
      <c r="E32" s="29"/>
      <c r="F32" s="29"/>
      <c r="G32" s="29"/>
      <c r="H32" s="29"/>
      <c r="I32" s="25" t="str">
        <f t="shared" si="0"/>
        <v/>
      </c>
      <c r="J32" s="22"/>
      <c r="K32" s="22"/>
      <c r="L32" s="12"/>
    </row>
    <row r="33" spans="3:12" x14ac:dyDescent="0.25">
      <c r="C33" s="6">
        <f t="shared" si="4"/>
        <v>41632</v>
      </c>
      <c r="D33" s="6" t="str">
        <f t="shared" si="1"/>
        <v>Segunda-Feira</v>
      </c>
      <c r="E33" s="23"/>
      <c r="F33" s="23"/>
      <c r="G33" s="23"/>
      <c r="H33" s="23"/>
      <c r="I33" s="24" t="str">
        <f t="shared" si="0"/>
        <v/>
      </c>
      <c r="J33" s="21" t="str">
        <f>IF($I33="","",IF($I33=$G$4,"0:00",IF($I33&gt;=$N$9,$I33-$G$4,)))</f>
        <v/>
      </c>
      <c r="K33" s="21" t="str">
        <f t="shared" si="3"/>
        <v/>
      </c>
      <c r="L33" s="12"/>
    </row>
    <row r="34" spans="3:12" x14ac:dyDescent="0.25">
      <c r="C34" s="6">
        <f t="shared" si="4"/>
        <v>41633</v>
      </c>
      <c r="D34" s="6" t="str">
        <f t="shared" si="1"/>
        <v>Terça-Feira</v>
      </c>
      <c r="E34" s="23"/>
      <c r="F34" s="36"/>
      <c r="G34" s="36"/>
      <c r="H34" s="36"/>
      <c r="I34" s="24" t="str">
        <f t="shared" si="0"/>
        <v/>
      </c>
      <c r="J34" s="21" t="str">
        <f t="shared" si="2"/>
        <v/>
      </c>
      <c r="K34" s="21" t="str">
        <f t="shared" si="3"/>
        <v/>
      </c>
      <c r="L34" s="12"/>
    </row>
    <row r="35" spans="3:12" x14ac:dyDescent="0.25">
      <c r="C35" s="6">
        <f t="shared" si="4"/>
        <v>41634</v>
      </c>
      <c r="D35" s="6" t="str">
        <f t="shared" si="1"/>
        <v>Quarta-Feira</v>
      </c>
      <c r="E35" s="23"/>
      <c r="F35" s="36"/>
      <c r="G35" s="36"/>
      <c r="H35" s="36"/>
      <c r="I35" s="24" t="str">
        <f t="shared" si="0"/>
        <v/>
      </c>
      <c r="J35" s="21" t="str">
        <f t="shared" si="2"/>
        <v/>
      </c>
      <c r="K35" s="21" t="str">
        <f t="shared" si="3"/>
        <v/>
      </c>
      <c r="L35" s="12"/>
    </row>
    <row r="36" spans="3:12" x14ac:dyDescent="0.25">
      <c r="C36" s="6">
        <f t="shared" si="4"/>
        <v>41635</v>
      </c>
      <c r="D36" s="6" t="str">
        <f t="shared" si="1"/>
        <v>Quinta-Feira</v>
      </c>
      <c r="E36" s="23"/>
      <c r="F36" s="23"/>
      <c r="G36" s="23"/>
      <c r="H36" s="23"/>
      <c r="I36" s="24" t="str">
        <f t="shared" si="0"/>
        <v/>
      </c>
      <c r="J36" s="21" t="str">
        <f t="shared" si="2"/>
        <v/>
      </c>
      <c r="K36" s="21" t="str">
        <f t="shared" si="3"/>
        <v/>
      </c>
      <c r="L36" s="12"/>
    </row>
    <row r="37" spans="3:12" x14ac:dyDescent="0.25">
      <c r="C37" s="6">
        <f t="shared" si="4"/>
        <v>41636</v>
      </c>
      <c r="D37" s="6" t="str">
        <f t="shared" si="1"/>
        <v>Sexta-Feira</v>
      </c>
      <c r="E37" s="21"/>
      <c r="F37" s="21"/>
      <c r="G37" s="21"/>
      <c r="H37" s="21"/>
      <c r="I37" s="24" t="str">
        <f t="shared" si="0"/>
        <v/>
      </c>
      <c r="J37" s="21" t="str">
        <f t="shared" si="2"/>
        <v/>
      </c>
      <c r="K37" s="21" t="str">
        <f t="shared" si="3"/>
        <v/>
      </c>
      <c r="L37" s="12"/>
    </row>
    <row r="38" spans="3:12" x14ac:dyDescent="0.25">
      <c r="C38" s="7">
        <f t="shared" si="4"/>
        <v>41637</v>
      </c>
      <c r="D38" s="7" t="str">
        <f t="shared" si="1"/>
        <v>Sábado</v>
      </c>
      <c r="E38" s="22"/>
      <c r="F38" s="22"/>
      <c r="G38" s="22"/>
      <c r="H38" s="22"/>
      <c r="I38" s="25" t="str">
        <f t="shared" si="0"/>
        <v/>
      </c>
      <c r="J38" s="22" t="str">
        <f t="shared" si="2"/>
        <v/>
      </c>
      <c r="K38" s="22" t="str">
        <f t="shared" si="3"/>
        <v/>
      </c>
      <c r="L38" s="12"/>
    </row>
    <row r="39" spans="3:12" x14ac:dyDescent="0.25">
      <c r="C39" s="7">
        <f t="shared" si="4"/>
        <v>41638</v>
      </c>
      <c r="D39" s="7" t="str">
        <f t="shared" si="1"/>
        <v>Domingo</v>
      </c>
      <c r="E39" s="22"/>
      <c r="F39" s="22"/>
      <c r="G39" s="22"/>
      <c r="H39" s="22"/>
      <c r="I39" s="25" t="str">
        <f t="shared" si="0"/>
        <v/>
      </c>
      <c r="J39" s="22" t="str">
        <f t="shared" si="2"/>
        <v/>
      </c>
      <c r="K39" s="22" t="str">
        <f t="shared" si="3"/>
        <v/>
      </c>
      <c r="L39" s="12"/>
    </row>
    <row r="40" spans="3:12" ht="25.5" customHeight="1" x14ac:dyDescent="0.25">
      <c r="C40" s="3"/>
      <c r="D40" s="3"/>
      <c r="E40" s="3"/>
      <c r="F40" s="3"/>
      <c r="G40" s="3"/>
      <c r="H40" s="3"/>
      <c r="I40" s="4"/>
      <c r="J40" s="28"/>
      <c r="K40" s="4"/>
    </row>
  </sheetData>
  <mergeCells count="4">
    <mergeCell ref="C1:K3"/>
    <mergeCell ref="M1:P1"/>
    <mergeCell ref="M2:P3"/>
    <mergeCell ref="M4:P4"/>
  </mergeCells>
  <conditionalFormatting sqref="G5">
    <cfRule type="cellIs" dxfId="5" priority="1" stopIfTrue="1" operator="lessThan">
      <formula>0</formula>
    </cfRule>
    <cfRule type="cellIs" dxfId="4" priority="2" stopIfTrue="1" operator="greaterThan">
      <formula>0</formula>
    </cfRule>
  </conditionalFormatting>
  <dataValidations count="1">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$Q$8:$Q$19</formula1>
    </dataValidation>
  </dataValidations>
  <pageMargins left="0.511811024" right="0.511811024" top="0.78740157499999996" bottom="0.78740157499999996" header="0.31496062000000002" footer="0.31496062000000002"/>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macro="[1]!Registro_de_Ponto">
                <anchor moveWithCells="1" sizeWithCells="1">
                  <from>
                    <xdr:col>10</xdr:col>
                    <xdr:colOff>0</xdr:colOff>
                    <xdr:row>4</xdr:row>
                    <xdr:rowOff>9525</xdr:rowOff>
                  </from>
                  <to>
                    <xdr:col>11</xdr:col>
                    <xdr:colOff>0</xdr:colOff>
                    <xdr:row>5</xdr:row>
                    <xdr:rowOff>0</xdr:rowOff>
                  </to>
                </anchor>
              </controlPr>
            </control>
          </mc:Choice>
        </mc:AlternateContent>
        <mc:AlternateContent xmlns:mc="http://schemas.openxmlformats.org/markup-compatibility/2006">
          <mc:Choice Requires="x14">
            <control shapeId="1026" r:id="rId4" name="Button 2">
              <controlPr defaultSize="0" print="0" autoFill="0" autoPict="0" macro="[1]!Destacar_Sábado_Domingo">
                <anchor moveWithCells="1" sizeWithCells="1">
                  <from>
                    <xdr:col>12</xdr:col>
                    <xdr:colOff>19050</xdr:colOff>
                    <xdr:row>1</xdr:row>
                    <xdr:rowOff>38100</xdr:rowOff>
                  </from>
                  <to>
                    <xdr:col>15</xdr:col>
                    <xdr:colOff>590550</xdr:colOff>
                    <xdr:row>2</xdr:row>
                    <xdr:rowOff>76200</xdr:rowOff>
                  </to>
                </anchor>
              </controlPr>
            </control>
          </mc:Choice>
        </mc:AlternateContent>
        <mc:AlternateContent xmlns:mc="http://schemas.openxmlformats.org/markup-compatibility/2006">
          <mc:Choice Requires="x14">
            <control shapeId="1027" r:id="rId5" name="Button 3">
              <controlPr defaultSize="0" print="0" autoFill="0" autoPict="0" macro="[1]!Limpar">
                <anchor moveWithCells="1" sizeWithCells="1">
                  <from>
                    <xdr:col>12</xdr:col>
                    <xdr:colOff>19050</xdr:colOff>
                    <xdr:row>3</xdr:row>
                    <xdr:rowOff>38100</xdr:rowOff>
                  </from>
                  <to>
                    <xdr:col>15</xdr:col>
                    <xdr:colOff>590550</xdr:colOff>
                    <xdr:row>3</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RowHeight="15" x14ac:dyDescent="0.25"/>
  <cols>
    <col min="1" max="1" width="33.28515625" customWidth="1"/>
    <col min="4" max="4" width="14.85546875" style="111" bestFit="1" customWidth="1"/>
  </cols>
  <sheetData>
    <row r="1" spans="1:4" x14ac:dyDescent="0.25">
      <c r="A1" s="105"/>
      <c r="B1" s="105"/>
    </row>
    <row r="2" spans="1:4" x14ac:dyDescent="0.25">
      <c r="A2" s="101" t="s">
        <v>9</v>
      </c>
      <c r="B2" s="101" t="s">
        <v>51</v>
      </c>
      <c r="C2" s="108" t="s">
        <v>52</v>
      </c>
      <c r="D2" s="108" t="s">
        <v>53</v>
      </c>
    </row>
    <row r="3" spans="1:4" x14ac:dyDescent="0.25">
      <c r="A3" s="104">
        <v>41517</v>
      </c>
      <c r="B3" s="107">
        <v>0.33124999999999999</v>
      </c>
      <c r="C3" s="109" t="s">
        <v>54</v>
      </c>
      <c r="D3" s="109" t="s">
        <v>55</v>
      </c>
    </row>
    <row r="4" spans="1:4" x14ac:dyDescent="0.25">
      <c r="A4" s="102">
        <v>41520</v>
      </c>
      <c r="B4" s="106">
        <v>0.3756944444444445</v>
      </c>
      <c r="C4" s="110" t="s">
        <v>56</v>
      </c>
      <c r="D4" s="112" t="s">
        <v>55</v>
      </c>
    </row>
    <row r="5" spans="1:4" x14ac:dyDescent="0.25">
      <c r="A5" s="104">
        <v>41521</v>
      </c>
      <c r="B5" s="107">
        <v>0.44513888888888892</v>
      </c>
      <c r="C5" s="109" t="s">
        <v>56</v>
      </c>
      <c r="D5" s="109" t="s">
        <v>55</v>
      </c>
    </row>
    <row r="6" spans="1:4" x14ac:dyDescent="0.25">
      <c r="A6" s="102">
        <v>41522</v>
      </c>
      <c r="B6" s="106">
        <v>0.33402777777777781</v>
      </c>
      <c r="C6" s="110" t="s">
        <v>56</v>
      </c>
      <c r="D6" s="112" t="s">
        <v>55</v>
      </c>
    </row>
    <row r="7" spans="1:4" x14ac:dyDescent="0.25">
      <c r="A7" s="114">
        <v>41523</v>
      </c>
      <c r="B7" s="115">
        <v>0</v>
      </c>
      <c r="C7" s="113" t="s">
        <v>56</v>
      </c>
      <c r="D7" s="113" t="s">
        <v>33</v>
      </c>
    </row>
    <row r="8" spans="1:4" x14ac:dyDescent="0.25">
      <c r="A8" s="102">
        <v>41524</v>
      </c>
      <c r="B8" s="106">
        <v>0.27013888888888887</v>
      </c>
      <c r="C8" s="110" t="s">
        <v>56</v>
      </c>
      <c r="D8" s="112" t="s">
        <v>55</v>
      </c>
    </row>
    <row r="9" spans="1:4" x14ac:dyDescent="0.25">
      <c r="A9" s="104">
        <v>41527</v>
      </c>
      <c r="B9" s="107">
        <v>0.32500000000000001</v>
      </c>
      <c r="C9" s="109" t="s">
        <v>56</v>
      </c>
      <c r="D9" s="109" t="s">
        <v>55</v>
      </c>
    </row>
    <row r="10" spans="1:4" x14ac:dyDescent="0.25">
      <c r="A10" s="102">
        <v>41528</v>
      </c>
      <c r="B10" s="106">
        <v>0.40277777777777773</v>
      </c>
      <c r="C10" s="110" t="s">
        <v>56</v>
      </c>
      <c r="D10" s="112" t="s">
        <v>55</v>
      </c>
    </row>
    <row r="11" spans="1:4" x14ac:dyDescent="0.25">
      <c r="A11" s="104">
        <v>41529</v>
      </c>
      <c r="B11" s="107">
        <v>0.33888888888888885</v>
      </c>
      <c r="C11" s="109" t="s">
        <v>56</v>
      </c>
      <c r="D11" s="109" t="s">
        <v>55</v>
      </c>
    </row>
    <row r="12" spans="1:4" x14ac:dyDescent="0.25">
      <c r="A12" s="102">
        <v>41530</v>
      </c>
      <c r="B12" s="106">
        <v>0</v>
      </c>
      <c r="C12" s="102" t="s">
        <v>56</v>
      </c>
      <c r="D12" s="103" t="s">
        <v>55</v>
      </c>
    </row>
    <row r="13" spans="1:4" x14ac:dyDescent="0.25">
      <c r="A13" s="104">
        <v>41531</v>
      </c>
      <c r="B13" s="107">
        <v>0.3347222222222222</v>
      </c>
      <c r="C13" s="109" t="s">
        <v>54</v>
      </c>
      <c r="D13" s="109" t="s">
        <v>55</v>
      </c>
    </row>
  </sheetData>
  <autoFilter ref="A2:D13">
    <sortState ref="A3:D15">
      <sortCondition ref="A2:A15"/>
    </sortState>
  </autoFilter>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V40"/>
  <sheetViews>
    <sheetView showGridLines="0" topLeftCell="C1" workbookViewId="0">
      <pane ySplit="8" topLeftCell="A21" activePane="bottomLeft" state="frozen"/>
      <selection pane="bottomLeft" activeCell="F28" sqref="F28"/>
    </sheetView>
  </sheetViews>
  <sheetFormatPr defaultRowHeight="15" x14ac:dyDescent="0.25"/>
  <cols>
    <col min="1" max="1" width="1.28515625" customWidth="1"/>
    <col min="2" max="2" width="1" customWidth="1"/>
    <col min="3" max="3" width="10.7109375" bestFit="1" customWidth="1"/>
    <col min="4" max="4" width="13.85546875" customWidth="1"/>
    <col min="5" max="5" width="8.5703125" customWidth="1"/>
    <col min="6" max="6" width="8.28515625" customWidth="1"/>
    <col min="7" max="7" width="10.85546875" customWidth="1"/>
    <col min="8" max="8" width="8.85546875" customWidth="1"/>
    <col min="9" max="9" width="13.140625" customWidth="1"/>
    <col min="10" max="10" width="10.28515625" customWidth="1"/>
    <col min="11" max="11" width="10" customWidth="1"/>
    <col min="12" max="12" width="9.42578125" style="40" customWidth="1"/>
    <col min="13" max="14" width="8.5703125" customWidth="1"/>
    <col min="16" max="16" width="8" customWidth="1"/>
    <col min="17" max="17" width="1.42578125" customWidth="1"/>
    <col min="18" max="18" width="1.28515625" customWidth="1"/>
  </cols>
  <sheetData>
    <row r="1" spans="1:22" ht="15" customHeight="1" x14ac:dyDescent="0.25">
      <c r="C1" s="135" t="s">
        <v>0</v>
      </c>
      <c r="D1" s="136"/>
      <c r="E1" s="136"/>
      <c r="F1" s="136"/>
      <c r="G1" s="136"/>
      <c r="H1" s="136"/>
      <c r="I1" s="136"/>
      <c r="J1" s="136"/>
      <c r="K1" s="137"/>
      <c r="M1" s="144" t="s">
        <v>1</v>
      </c>
      <c r="N1" s="145"/>
      <c r="O1" s="145"/>
      <c r="P1" s="146"/>
    </row>
    <row r="2" spans="1:22" ht="9" customHeight="1" x14ac:dyDescent="0.25">
      <c r="C2" s="138"/>
      <c r="D2" s="139"/>
      <c r="E2" s="139"/>
      <c r="F2" s="139"/>
      <c r="G2" s="139"/>
      <c r="H2" s="139"/>
      <c r="I2" s="139"/>
      <c r="J2" s="139"/>
      <c r="K2" s="140"/>
      <c r="M2" s="147"/>
      <c r="N2" s="148"/>
      <c r="O2" s="148"/>
      <c r="P2" s="149"/>
    </row>
    <row r="3" spans="1:22" ht="9" customHeight="1" x14ac:dyDescent="0.25">
      <c r="C3" s="141"/>
      <c r="D3" s="142"/>
      <c r="E3" s="142"/>
      <c r="F3" s="139"/>
      <c r="G3" s="142"/>
      <c r="H3" s="142"/>
      <c r="I3" s="139"/>
      <c r="J3" s="139"/>
      <c r="K3" s="143"/>
      <c r="M3" s="150"/>
      <c r="N3" s="151"/>
      <c r="O3" s="151"/>
      <c r="P3" s="152"/>
    </row>
    <row r="4" spans="1:22" ht="17.25" customHeight="1" x14ac:dyDescent="0.25">
      <c r="F4" s="17" t="s">
        <v>2</v>
      </c>
      <c r="G4" s="13">
        <v>0.33333333333333331</v>
      </c>
      <c r="I4" s="19" t="s">
        <v>3</v>
      </c>
      <c r="J4" s="20">
        <f>SUM($I$9:$I$39)</f>
        <v>5.6243055555555541</v>
      </c>
      <c r="M4" s="144"/>
      <c r="N4" s="145"/>
      <c r="O4" s="145"/>
      <c r="P4" s="146"/>
      <c r="S4" s="12"/>
    </row>
    <row r="5" spans="1:22" ht="17.25" customHeight="1" x14ac:dyDescent="0.25">
      <c r="C5" s="2" t="s">
        <v>4</v>
      </c>
      <c r="D5" s="10" t="s">
        <v>24</v>
      </c>
      <c r="F5" s="18" t="s">
        <v>6</v>
      </c>
      <c r="G5" s="16">
        <f>SUM(J9:J39,K9:K39)</f>
        <v>-6.0416666666666619E-2</v>
      </c>
      <c r="I5" s="19" t="s">
        <v>7</v>
      </c>
      <c r="J5" s="20">
        <f>SUM($J$9:$J$39)</f>
        <v>4.6527777777777779E-2</v>
      </c>
    </row>
    <row r="6" spans="1:22" ht="17.25" customHeight="1" x14ac:dyDescent="0.25">
      <c r="D6" s="1"/>
      <c r="F6" s="15"/>
      <c r="G6" s="14"/>
      <c r="I6" s="19" t="s">
        <v>8</v>
      </c>
      <c r="J6" s="20">
        <f>SUM($K$9:$K$39)</f>
        <v>-0.1069444444444444</v>
      </c>
    </row>
    <row r="7" spans="1:22" ht="9" customHeight="1" x14ac:dyDescent="0.25">
      <c r="C7" s="8"/>
      <c r="D7" s="9"/>
      <c r="E7" s="8"/>
      <c r="F7" s="5"/>
      <c r="Q7" s="30"/>
      <c r="R7" s="30"/>
      <c r="S7" s="30"/>
      <c r="T7" s="30"/>
    </row>
    <row r="8" spans="1:22" ht="18.75" customHeight="1" x14ac:dyDescent="0.25">
      <c r="C8" s="2" t="s">
        <v>9</v>
      </c>
      <c r="D8" s="2" t="s">
        <v>10</v>
      </c>
      <c r="E8" s="2" t="s">
        <v>11</v>
      </c>
      <c r="F8" s="2" t="s">
        <v>12</v>
      </c>
      <c r="G8" s="2" t="s">
        <v>11</v>
      </c>
      <c r="H8" s="2" t="s">
        <v>12</v>
      </c>
      <c r="I8" s="2" t="s">
        <v>13</v>
      </c>
      <c r="J8" s="2" t="s">
        <v>14</v>
      </c>
      <c r="K8" s="11" t="s">
        <v>15</v>
      </c>
      <c r="L8" s="53"/>
      <c r="P8" s="31"/>
      <c r="Q8" s="31" t="s">
        <v>19</v>
      </c>
      <c r="R8" s="32">
        <v>41274</v>
      </c>
      <c r="S8" s="31"/>
      <c r="T8" s="30"/>
    </row>
    <row r="9" spans="1:22" x14ac:dyDescent="0.25">
      <c r="C9" s="7">
        <f>IFERROR(VLOOKUP(D$5,$Q$8:$R$19,2,0),"")</f>
        <v>41364</v>
      </c>
      <c r="D9" s="7" t="str">
        <f>PROPER(TEXT(C9,"DDDD"))</f>
        <v>Sábado</v>
      </c>
      <c r="E9" s="22"/>
      <c r="F9" s="22"/>
      <c r="G9" s="22"/>
      <c r="H9" s="22"/>
      <c r="I9" s="25" t="str">
        <f t="shared" ref="I9:I39" si="0">IF(OR(E9="",F9="",G9="",H9=""),"",(H9-E9)-(G9-F9))</f>
        <v/>
      </c>
      <c r="J9" s="22" t="str">
        <f>IF($I9="","",IF($I9=$G$4,"0:00",IF($I9&gt;=$N$9,$I9-$G$4,)))</f>
        <v/>
      </c>
      <c r="K9" s="22" t="str">
        <f t="shared" ref="K9:K14" si="1">IF($I9="","", IF($I9=$G$4,"0:00", IF($I9&lt;=$N$10,$I9-$G$4,)))</f>
        <v/>
      </c>
      <c r="L9" s="54"/>
      <c r="M9" s="31" t="s">
        <v>20</v>
      </c>
      <c r="N9" s="37">
        <v>0.34027777777777773</v>
      </c>
      <c r="O9" s="31"/>
      <c r="P9" s="31"/>
      <c r="Q9" s="31" t="s">
        <v>21</v>
      </c>
      <c r="R9" s="32">
        <v>41305</v>
      </c>
      <c r="S9" s="31"/>
      <c r="T9" s="30"/>
    </row>
    <row r="10" spans="1:22" x14ac:dyDescent="0.25">
      <c r="A10" s="50"/>
      <c r="B10" s="50"/>
      <c r="C10" s="7">
        <f>C9+1</f>
        <v>41365</v>
      </c>
      <c r="D10" s="7" t="str">
        <f>PROPER(TEXT(C10,"DDDD"))</f>
        <v>Domingo</v>
      </c>
      <c r="E10" s="29"/>
      <c r="F10" s="29"/>
      <c r="G10" s="29"/>
      <c r="H10" s="29"/>
      <c r="I10" s="25" t="str">
        <f t="shared" si="0"/>
        <v/>
      </c>
      <c r="J10" s="22" t="str">
        <f t="shared" ref="J10:J39" si="2">IF($I10="","",IF($I10=$G$4,"0:00",IF($I10&gt;=$N$9,$I10-$G$4,)))</f>
        <v/>
      </c>
      <c r="K10" s="22" t="str">
        <f t="shared" si="1"/>
        <v/>
      </c>
      <c r="L10" s="52"/>
      <c r="M10" s="31" t="s">
        <v>22</v>
      </c>
      <c r="N10" s="37">
        <v>0.32569444444444445</v>
      </c>
      <c r="O10" s="31"/>
      <c r="P10" s="31"/>
      <c r="Q10" s="31" t="s">
        <v>23</v>
      </c>
      <c r="R10" s="32">
        <v>41333</v>
      </c>
      <c r="S10" s="31"/>
      <c r="T10" s="30"/>
    </row>
    <row r="11" spans="1:22" x14ac:dyDescent="0.25">
      <c r="C11" s="6">
        <f t="shared" ref="C11:C39" si="3">C10+1</f>
        <v>41366</v>
      </c>
      <c r="D11" s="6" t="str">
        <f t="shared" ref="D11:D39" si="4">PROPER(TEXT(C11,"DDDD"))</f>
        <v>Segunda-Feira</v>
      </c>
      <c r="E11" s="23">
        <v>0.35138888888888892</v>
      </c>
      <c r="F11" s="23">
        <v>0.50486111111111109</v>
      </c>
      <c r="G11" s="23">
        <v>0.55208333333333337</v>
      </c>
      <c r="H11" s="23">
        <v>0.7319444444444444</v>
      </c>
      <c r="I11" s="24">
        <f t="shared" si="0"/>
        <v>0.3333333333333332</v>
      </c>
      <c r="J11" s="24" t="str">
        <f t="shared" si="2"/>
        <v>0:00</v>
      </c>
      <c r="K11" s="21" t="str">
        <f t="shared" si="1"/>
        <v>0:00</v>
      </c>
      <c r="M11" s="31"/>
      <c r="N11" s="31"/>
      <c r="O11" s="31"/>
      <c r="P11" s="31"/>
      <c r="Q11" s="31" t="s">
        <v>24</v>
      </c>
      <c r="R11" s="32">
        <v>41364</v>
      </c>
      <c r="S11" s="31"/>
      <c r="T11" s="30"/>
      <c r="U11" s="31"/>
      <c r="V11" s="31"/>
    </row>
    <row r="12" spans="1:22" x14ac:dyDescent="0.25">
      <c r="C12" s="6">
        <f t="shared" si="3"/>
        <v>41367</v>
      </c>
      <c r="D12" s="6" t="str">
        <f t="shared" si="4"/>
        <v>Terça-Feira</v>
      </c>
      <c r="E12" s="26">
        <v>0.33888888888888885</v>
      </c>
      <c r="F12" s="38">
        <v>0.4993055555555555</v>
      </c>
      <c r="G12" s="26">
        <v>0.54375000000000007</v>
      </c>
      <c r="H12" s="26">
        <v>0.71875</v>
      </c>
      <c r="I12" s="24">
        <f>IF(OR(E12="",F12="",G12="",H12=""),"",(H12-E12)-(G12-F12))</f>
        <v>0.33541666666666659</v>
      </c>
      <c r="J12" s="24">
        <f t="shared" si="2"/>
        <v>0</v>
      </c>
      <c r="K12" s="21">
        <f t="shared" si="1"/>
        <v>0</v>
      </c>
      <c r="P12" s="31"/>
      <c r="Q12" s="31" t="s">
        <v>25</v>
      </c>
      <c r="R12" s="32">
        <v>41394</v>
      </c>
      <c r="S12" s="31"/>
      <c r="T12" s="30"/>
      <c r="U12" s="31"/>
      <c r="V12" s="31"/>
    </row>
    <row r="13" spans="1:22" x14ac:dyDescent="0.25">
      <c r="C13" s="6">
        <f t="shared" si="3"/>
        <v>41368</v>
      </c>
      <c r="D13" s="6" t="str">
        <f t="shared" si="4"/>
        <v>Quarta-Feira</v>
      </c>
      <c r="E13" s="21">
        <v>0.34375</v>
      </c>
      <c r="F13" s="21">
        <v>0.49583333333333335</v>
      </c>
      <c r="G13" s="21">
        <v>0.53749999999999998</v>
      </c>
      <c r="H13" s="21">
        <v>0.71597222222222223</v>
      </c>
      <c r="I13" s="24">
        <f t="shared" si="0"/>
        <v>0.3305555555555556</v>
      </c>
      <c r="J13" s="24">
        <f t="shared" si="2"/>
        <v>0</v>
      </c>
      <c r="K13" s="21">
        <f t="shared" si="1"/>
        <v>0</v>
      </c>
      <c r="N13" s="30"/>
      <c r="O13" s="30"/>
      <c r="P13" s="31"/>
      <c r="Q13" s="31" t="s">
        <v>26</v>
      </c>
      <c r="R13" s="32">
        <v>41425</v>
      </c>
      <c r="S13" s="31"/>
      <c r="T13" s="30"/>
      <c r="U13" s="31"/>
      <c r="V13" s="31"/>
    </row>
    <row r="14" spans="1:22" x14ac:dyDescent="0.25">
      <c r="C14" s="6">
        <f t="shared" si="3"/>
        <v>41369</v>
      </c>
      <c r="D14" s="6" t="str">
        <f t="shared" si="4"/>
        <v>Quinta-Feira</v>
      </c>
      <c r="E14" s="26">
        <v>0.34861111111111115</v>
      </c>
      <c r="F14" s="26">
        <v>0.5229166666666667</v>
      </c>
      <c r="G14" s="26">
        <v>0.56736111111111109</v>
      </c>
      <c r="H14" s="26">
        <v>0.73611111111111116</v>
      </c>
      <c r="I14" s="24">
        <f t="shared" si="0"/>
        <v>0.34305555555555561</v>
      </c>
      <c r="J14" s="24">
        <f t="shared" si="2"/>
        <v>9.7222222222222987E-3</v>
      </c>
      <c r="K14" s="21">
        <f t="shared" si="1"/>
        <v>0</v>
      </c>
      <c r="L14" s="40">
        <v>71592</v>
      </c>
      <c r="N14" s="30"/>
      <c r="O14" s="30"/>
      <c r="P14" s="31"/>
      <c r="Q14" s="31" t="s">
        <v>27</v>
      </c>
      <c r="R14" s="32">
        <v>41455</v>
      </c>
      <c r="S14" s="31"/>
      <c r="T14" s="30"/>
      <c r="U14" s="31"/>
      <c r="V14" s="31"/>
    </row>
    <row r="15" spans="1:22" x14ac:dyDescent="0.25">
      <c r="C15" s="42">
        <f t="shared" si="3"/>
        <v>41370</v>
      </c>
      <c r="D15" s="42" t="str">
        <f t="shared" si="4"/>
        <v>Sexta-Feira</v>
      </c>
      <c r="E15" s="43">
        <v>0.3444444444444445</v>
      </c>
      <c r="F15" s="43">
        <v>0.49027777777777781</v>
      </c>
      <c r="G15" s="43">
        <v>0.53541666666666665</v>
      </c>
      <c r="H15" s="43">
        <v>0.71250000000000002</v>
      </c>
      <c r="I15" s="44">
        <f t="shared" si="0"/>
        <v>0.32291666666666669</v>
      </c>
      <c r="J15" s="43">
        <f t="shared" si="2"/>
        <v>0</v>
      </c>
      <c r="K15" s="43">
        <f t="shared" ref="K15:K39" si="5">IF($I15="","", IF($I15=$G$4,"0:00", IF($I15&lt;=$N$10,$I15-$G$4,)))</f>
        <v>-1.041666666666663E-2</v>
      </c>
      <c r="M15" s="12"/>
      <c r="N15" s="30"/>
      <c r="O15" s="30"/>
      <c r="P15" s="31"/>
      <c r="Q15" s="31" t="s">
        <v>28</v>
      </c>
      <c r="R15" s="32">
        <v>41486</v>
      </c>
      <c r="S15" s="31"/>
      <c r="T15" s="30"/>
      <c r="U15" s="31"/>
      <c r="V15" s="31"/>
    </row>
    <row r="16" spans="1:22" x14ac:dyDescent="0.25">
      <c r="C16" s="7">
        <f t="shared" si="3"/>
        <v>41371</v>
      </c>
      <c r="D16" s="7" t="str">
        <f t="shared" si="4"/>
        <v>Sábado</v>
      </c>
      <c r="E16" s="29"/>
      <c r="F16" s="29"/>
      <c r="G16" s="29"/>
      <c r="H16" s="29"/>
      <c r="I16" s="25" t="str">
        <f t="shared" si="0"/>
        <v/>
      </c>
      <c r="J16" s="22" t="str">
        <f t="shared" si="2"/>
        <v/>
      </c>
      <c r="K16" s="22" t="str">
        <f t="shared" si="5"/>
        <v/>
      </c>
      <c r="N16" s="30"/>
      <c r="O16" s="30"/>
      <c r="P16" s="31"/>
      <c r="Q16" s="31" t="s">
        <v>5</v>
      </c>
      <c r="R16" s="32">
        <v>41517</v>
      </c>
      <c r="S16" s="31"/>
      <c r="T16" s="30"/>
      <c r="U16" s="31"/>
      <c r="V16" s="31"/>
    </row>
    <row r="17" spans="3:22" x14ac:dyDescent="0.25">
      <c r="C17" s="7">
        <f t="shared" si="3"/>
        <v>41372</v>
      </c>
      <c r="D17" s="7" t="str">
        <f t="shared" si="4"/>
        <v>Domingo</v>
      </c>
      <c r="E17" s="29"/>
      <c r="F17" s="29"/>
      <c r="G17" s="29"/>
      <c r="H17" s="29"/>
      <c r="I17" s="25" t="str">
        <f t="shared" si="0"/>
        <v/>
      </c>
      <c r="J17" s="22" t="str">
        <f t="shared" si="2"/>
        <v/>
      </c>
      <c r="K17" s="22" t="str">
        <f t="shared" si="5"/>
        <v/>
      </c>
      <c r="N17" s="30"/>
      <c r="O17" s="30"/>
      <c r="P17" s="31"/>
      <c r="Q17" s="31" t="s">
        <v>29</v>
      </c>
      <c r="R17" s="32">
        <v>41547</v>
      </c>
      <c r="S17" s="31"/>
      <c r="T17" s="30"/>
      <c r="U17" s="31"/>
      <c r="V17" s="31"/>
    </row>
    <row r="18" spans="3:22" x14ac:dyDescent="0.25">
      <c r="C18" s="6">
        <f t="shared" si="3"/>
        <v>41373</v>
      </c>
      <c r="D18" s="6" t="str">
        <f t="shared" si="4"/>
        <v>Segunda-Feira</v>
      </c>
      <c r="E18" s="26">
        <v>0.3576388888888889</v>
      </c>
      <c r="F18" s="26">
        <v>0.51597222222222217</v>
      </c>
      <c r="G18" s="26">
        <v>0.55763888888888891</v>
      </c>
      <c r="H18" s="26">
        <v>0.73263888888888884</v>
      </c>
      <c r="I18" s="24">
        <f t="shared" si="0"/>
        <v>0.3333333333333332</v>
      </c>
      <c r="J18" s="21" t="str">
        <f t="shared" si="2"/>
        <v>0:00</v>
      </c>
      <c r="K18" s="21" t="str">
        <f t="shared" si="5"/>
        <v>0:00</v>
      </c>
      <c r="N18" s="30"/>
      <c r="O18" s="30"/>
      <c r="P18" s="31"/>
      <c r="Q18" s="31" t="s">
        <v>30</v>
      </c>
      <c r="R18" s="32">
        <v>41578</v>
      </c>
      <c r="S18" s="31"/>
      <c r="T18" s="30"/>
      <c r="U18" s="31"/>
      <c r="V18" s="31"/>
    </row>
    <row r="19" spans="3:22" x14ac:dyDescent="0.25">
      <c r="C19" s="6">
        <f t="shared" si="3"/>
        <v>41374</v>
      </c>
      <c r="D19" s="6" t="str">
        <f t="shared" si="4"/>
        <v>Terça-Feira</v>
      </c>
      <c r="E19" s="23">
        <v>0.35138888888888892</v>
      </c>
      <c r="F19" s="23">
        <v>0.51041666666666663</v>
      </c>
      <c r="G19" s="23">
        <v>0.56388888888888888</v>
      </c>
      <c r="H19" s="39">
        <v>0.73958333333333337</v>
      </c>
      <c r="I19" s="24">
        <f t="shared" si="0"/>
        <v>0.3347222222222222</v>
      </c>
      <c r="J19" s="21">
        <f t="shared" si="2"/>
        <v>0</v>
      </c>
      <c r="K19" s="21">
        <f>IF($I19="","", IF($I19=$G$4,"0:00", IF($I19&lt;=$N$10,$I19-$G$4,)))</f>
        <v>0</v>
      </c>
      <c r="N19" s="30"/>
      <c r="O19" s="30"/>
      <c r="P19" s="31"/>
      <c r="Q19" s="31" t="s">
        <v>31</v>
      </c>
      <c r="R19" s="32">
        <v>41608</v>
      </c>
      <c r="S19" s="31"/>
      <c r="T19" s="30"/>
      <c r="U19" s="31"/>
      <c r="V19" s="31"/>
    </row>
    <row r="20" spans="3:22" x14ac:dyDescent="0.25">
      <c r="C20" s="6">
        <f t="shared" si="3"/>
        <v>41375</v>
      </c>
      <c r="D20" s="6" t="str">
        <f t="shared" si="4"/>
        <v>Quarta-Feira</v>
      </c>
      <c r="E20" s="21">
        <v>0.35347222222222219</v>
      </c>
      <c r="F20" s="21">
        <v>0.53055555555555556</v>
      </c>
      <c r="G20" s="21">
        <v>0.56874999999999998</v>
      </c>
      <c r="H20" s="21">
        <v>0.7284722222222223</v>
      </c>
      <c r="I20" s="24">
        <f t="shared" si="0"/>
        <v>0.33680555555555569</v>
      </c>
      <c r="J20" s="21">
        <f t="shared" si="2"/>
        <v>0</v>
      </c>
      <c r="K20" s="21">
        <f t="shared" si="5"/>
        <v>0</v>
      </c>
      <c r="N20" s="30"/>
      <c r="O20" s="30"/>
      <c r="P20" s="31"/>
      <c r="Q20" s="31"/>
      <c r="R20" s="31"/>
      <c r="S20" s="31"/>
      <c r="T20" s="30"/>
      <c r="U20" s="31"/>
      <c r="V20" s="31"/>
    </row>
    <row r="21" spans="3:22" x14ac:dyDescent="0.25">
      <c r="C21" s="7">
        <f t="shared" si="3"/>
        <v>41376</v>
      </c>
      <c r="D21" s="7" t="str">
        <f t="shared" si="4"/>
        <v>Quinta-Feira</v>
      </c>
      <c r="E21" s="27">
        <v>0</v>
      </c>
      <c r="F21" s="27">
        <v>0</v>
      </c>
      <c r="G21" s="27">
        <v>0</v>
      </c>
      <c r="H21" s="27">
        <v>0</v>
      </c>
      <c r="I21" s="27">
        <v>0</v>
      </c>
      <c r="J21" s="27">
        <v>0</v>
      </c>
      <c r="K21" s="27">
        <v>0</v>
      </c>
      <c r="N21" s="30"/>
      <c r="O21" s="30"/>
      <c r="P21" s="31"/>
      <c r="Q21" s="35"/>
      <c r="R21" s="31"/>
      <c r="S21" s="31"/>
      <c r="T21" s="30"/>
      <c r="U21" s="31"/>
      <c r="V21" s="31"/>
    </row>
    <row r="22" spans="3:22" x14ac:dyDescent="0.25">
      <c r="C22" s="7">
        <f t="shared" si="3"/>
        <v>41377</v>
      </c>
      <c r="D22" s="7" t="str">
        <f t="shared" si="4"/>
        <v>Sexta-Feira</v>
      </c>
      <c r="E22" s="27"/>
      <c r="F22" s="27"/>
      <c r="G22" s="27"/>
      <c r="H22" s="27"/>
      <c r="I22" s="25" t="str">
        <f t="shared" si="0"/>
        <v/>
      </c>
      <c r="J22" s="22" t="str">
        <f t="shared" si="2"/>
        <v/>
      </c>
      <c r="K22" s="22" t="str">
        <f t="shared" si="5"/>
        <v/>
      </c>
      <c r="N22" s="30"/>
      <c r="O22" s="30"/>
      <c r="P22" s="31"/>
      <c r="Q22" s="31"/>
      <c r="R22" s="31"/>
      <c r="S22" s="31"/>
      <c r="T22" s="30"/>
      <c r="U22" s="31"/>
      <c r="V22" s="31"/>
    </row>
    <row r="23" spans="3:22" x14ac:dyDescent="0.25">
      <c r="C23" s="7">
        <f t="shared" si="3"/>
        <v>41378</v>
      </c>
      <c r="D23" s="7" t="str">
        <f t="shared" si="4"/>
        <v>Sábado</v>
      </c>
      <c r="E23" s="29"/>
      <c r="F23" s="29"/>
      <c r="G23" s="29"/>
      <c r="H23" s="29"/>
      <c r="I23" s="25" t="str">
        <f t="shared" si="0"/>
        <v/>
      </c>
      <c r="J23" s="22" t="str">
        <f>IF($I23="","",IF($I23=$G$4,"0:00",IF($I23&gt;=$N$9,$I23-$G$4,)))</f>
        <v/>
      </c>
      <c r="K23" s="22" t="str">
        <f>IF($I23="","", IF($I23=$G$4,"0:00", IF($I23&lt;=$N$10,$I23-$G$4,)))</f>
        <v/>
      </c>
      <c r="N23" s="30"/>
      <c r="O23" s="30"/>
      <c r="P23" s="31"/>
      <c r="Q23" s="31"/>
      <c r="R23" s="31"/>
      <c r="S23" s="31"/>
      <c r="T23" s="30"/>
      <c r="U23" s="31"/>
      <c r="V23" s="31"/>
    </row>
    <row r="24" spans="3:22" x14ac:dyDescent="0.25">
      <c r="C24" s="7">
        <f t="shared" si="3"/>
        <v>41379</v>
      </c>
      <c r="D24" s="7" t="str">
        <f t="shared" si="4"/>
        <v>Domingo</v>
      </c>
      <c r="E24" s="29"/>
      <c r="F24" s="29"/>
      <c r="G24" s="29"/>
      <c r="H24" s="29"/>
      <c r="I24" s="25" t="str">
        <f t="shared" si="0"/>
        <v/>
      </c>
      <c r="J24" s="22" t="str">
        <f>IF($I24="","",IF($I24=$G$4,"0:00",IF($I24&gt;=$N$9,$I24-$G$4,)))</f>
        <v/>
      </c>
      <c r="K24" s="22" t="str">
        <f t="shared" si="5"/>
        <v/>
      </c>
      <c r="N24" s="30"/>
      <c r="O24" s="30"/>
      <c r="P24" s="31"/>
      <c r="Q24" s="31"/>
      <c r="R24" s="31"/>
      <c r="S24" s="31"/>
      <c r="T24" s="31"/>
      <c r="U24" s="31"/>
      <c r="V24" s="31"/>
    </row>
    <row r="25" spans="3:22" x14ac:dyDescent="0.25">
      <c r="C25" s="6">
        <f t="shared" si="3"/>
        <v>41380</v>
      </c>
      <c r="D25" s="6" t="str">
        <f t="shared" si="4"/>
        <v>Segunda-Feira</v>
      </c>
      <c r="E25" s="23">
        <v>0.35625000000000001</v>
      </c>
      <c r="F25" s="23">
        <v>0.4993055555555555</v>
      </c>
      <c r="G25" s="23">
        <v>0.54097222222222219</v>
      </c>
      <c r="H25" s="23">
        <v>0.73125000000000007</v>
      </c>
      <c r="I25" s="24">
        <f t="shared" si="0"/>
        <v>0.33333333333333337</v>
      </c>
      <c r="J25" s="21" t="str">
        <f t="shared" si="2"/>
        <v>0:00</v>
      </c>
      <c r="K25" s="21" t="str">
        <f t="shared" si="5"/>
        <v>0:00</v>
      </c>
      <c r="N25" s="30"/>
      <c r="O25" s="30"/>
      <c r="P25" s="30"/>
      <c r="Q25" s="33"/>
      <c r="R25" s="30"/>
      <c r="S25" s="30"/>
      <c r="T25" s="30"/>
    </row>
    <row r="26" spans="3:22" x14ac:dyDescent="0.25">
      <c r="C26" s="6">
        <f t="shared" si="3"/>
        <v>41381</v>
      </c>
      <c r="D26" s="6" t="str">
        <f t="shared" si="4"/>
        <v>Terça-Feira</v>
      </c>
      <c r="E26" s="26">
        <v>0.33958333333333335</v>
      </c>
      <c r="F26" s="26">
        <v>0.50277777777777777</v>
      </c>
      <c r="G26" s="26">
        <v>0.5444444444444444</v>
      </c>
      <c r="H26" s="26">
        <v>0.71458333333333324</v>
      </c>
      <c r="I26" s="24">
        <f t="shared" si="0"/>
        <v>0.33333333333333326</v>
      </c>
      <c r="J26" s="21" t="str">
        <f t="shared" si="2"/>
        <v>0:00</v>
      </c>
      <c r="K26" s="21" t="str">
        <f t="shared" si="5"/>
        <v>0:00</v>
      </c>
      <c r="N26" s="30"/>
      <c r="O26" s="30"/>
      <c r="P26" s="30"/>
      <c r="Q26" s="30"/>
      <c r="R26" s="30"/>
      <c r="S26" s="30"/>
      <c r="T26" s="30"/>
    </row>
    <row r="27" spans="3:22" x14ac:dyDescent="0.25">
      <c r="C27" s="6">
        <f t="shared" si="3"/>
        <v>41382</v>
      </c>
      <c r="D27" s="6" t="str">
        <f t="shared" si="4"/>
        <v>Quarta-Feira</v>
      </c>
      <c r="E27" s="26">
        <v>0.36388888888888887</v>
      </c>
      <c r="F27" s="26">
        <v>0.52430555555555558</v>
      </c>
      <c r="G27" s="26">
        <v>0.58402777777777781</v>
      </c>
      <c r="H27" s="26">
        <v>0.75763888888888886</v>
      </c>
      <c r="I27" s="24">
        <f t="shared" si="0"/>
        <v>0.33402777777777776</v>
      </c>
      <c r="J27" s="21">
        <f t="shared" si="2"/>
        <v>0</v>
      </c>
      <c r="K27" s="21">
        <f t="shared" si="5"/>
        <v>0</v>
      </c>
      <c r="N27" s="30"/>
      <c r="O27" s="34"/>
      <c r="P27" s="30"/>
      <c r="Q27" s="30"/>
      <c r="R27" s="30"/>
      <c r="S27" s="30"/>
      <c r="T27" s="30"/>
    </row>
    <row r="28" spans="3:22" x14ac:dyDescent="0.25">
      <c r="C28" s="6">
        <f t="shared" si="3"/>
        <v>41383</v>
      </c>
      <c r="D28" s="6" t="str">
        <f t="shared" si="4"/>
        <v>Quinta-Feira</v>
      </c>
      <c r="E28" s="23">
        <v>0.33124999999999999</v>
      </c>
      <c r="F28" s="23">
        <v>0.49305555555555558</v>
      </c>
      <c r="G28" s="23">
        <v>0.53541666666666665</v>
      </c>
      <c r="H28" s="39">
        <v>0.7090277777777777</v>
      </c>
      <c r="I28" s="24">
        <f t="shared" si="0"/>
        <v>0.33541666666666664</v>
      </c>
      <c r="J28" s="21">
        <f t="shared" si="2"/>
        <v>0</v>
      </c>
      <c r="K28" s="21">
        <f t="shared" si="5"/>
        <v>0</v>
      </c>
      <c r="N28" s="30"/>
      <c r="O28" s="30"/>
      <c r="P28" s="30"/>
      <c r="Q28" s="30"/>
      <c r="R28" s="30"/>
      <c r="S28" s="30"/>
      <c r="T28" s="30"/>
    </row>
    <row r="29" spans="3:22" x14ac:dyDescent="0.25">
      <c r="C29" s="7">
        <f t="shared" si="3"/>
        <v>41384</v>
      </c>
      <c r="D29" s="7" t="str">
        <f t="shared" si="4"/>
        <v>Sexta-Feira</v>
      </c>
      <c r="E29" s="29"/>
      <c r="F29" s="29"/>
      <c r="G29" s="29"/>
      <c r="H29" s="41"/>
      <c r="I29" s="25" t="str">
        <f t="shared" si="0"/>
        <v/>
      </c>
      <c r="J29" s="22" t="str">
        <f t="shared" si="2"/>
        <v/>
      </c>
      <c r="K29" s="22" t="str">
        <f t="shared" si="5"/>
        <v/>
      </c>
      <c r="N29" s="30"/>
      <c r="O29" s="30"/>
      <c r="P29" s="30"/>
      <c r="Q29" s="30"/>
      <c r="R29" s="30"/>
      <c r="S29" s="30"/>
      <c r="T29" s="30"/>
    </row>
    <row r="30" spans="3:22" x14ac:dyDescent="0.25">
      <c r="C30" s="7">
        <f t="shared" si="3"/>
        <v>41385</v>
      </c>
      <c r="D30" s="7" t="str">
        <f t="shared" si="4"/>
        <v>Sábado</v>
      </c>
      <c r="E30" s="29"/>
      <c r="F30" s="27"/>
      <c r="G30" s="27"/>
      <c r="H30" s="27"/>
      <c r="I30" s="25" t="str">
        <f t="shared" si="0"/>
        <v/>
      </c>
      <c r="J30" s="22" t="str">
        <f t="shared" ref="J30:J35" si="6">IF($I30="","",IF($I30=$G$4,"0:00",IF($I30&gt;=$N$9,$I30-$G$4,)))</f>
        <v/>
      </c>
      <c r="K30" s="22" t="str">
        <f>IF($I30="","", IF($I30=$G$4,"0:00", IF($I30&lt;=$N$10,$I30-$G$4,)))</f>
        <v/>
      </c>
    </row>
    <row r="31" spans="3:22" x14ac:dyDescent="0.25">
      <c r="C31" s="7">
        <f t="shared" si="3"/>
        <v>41386</v>
      </c>
      <c r="D31" s="7" t="str">
        <f t="shared" si="4"/>
        <v>Domingo</v>
      </c>
      <c r="E31" s="29"/>
      <c r="F31" s="22"/>
      <c r="G31" s="22"/>
      <c r="H31" s="22"/>
      <c r="I31" s="49" t="str">
        <f t="shared" si="0"/>
        <v/>
      </c>
      <c r="J31" s="22" t="str">
        <f t="shared" si="6"/>
        <v/>
      </c>
      <c r="K31" s="22" t="str">
        <f>IF($I31="","", IF($I31=$G$4,"0:00", IF($I31&lt;=$N$10,$I31-$G$4,)))</f>
        <v/>
      </c>
    </row>
    <row r="32" spans="3:22" x14ac:dyDescent="0.25">
      <c r="C32" s="6">
        <f t="shared" si="3"/>
        <v>41387</v>
      </c>
      <c r="D32" s="6" t="str">
        <f t="shared" si="4"/>
        <v>Segunda-Feira</v>
      </c>
      <c r="E32" s="23">
        <v>0.34652777777777777</v>
      </c>
      <c r="F32" s="23">
        <v>0.50347222222222221</v>
      </c>
      <c r="G32" s="23">
        <v>0.54722222222222217</v>
      </c>
      <c r="H32" s="23">
        <v>0.72916666666666663</v>
      </c>
      <c r="I32" s="24">
        <f t="shared" si="0"/>
        <v>0.33888888888888891</v>
      </c>
      <c r="J32" s="21">
        <f t="shared" si="6"/>
        <v>0</v>
      </c>
      <c r="K32" s="21">
        <f>IF($I32="","", IF($I32=$G$4,"0:00", IF($I32&lt;=$N$10,$I32-$G$4,)))</f>
        <v>0</v>
      </c>
    </row>
    <row r="33" spans="3:13" x14ac:dyDescent="0.25">
      <c r="C33" s="6">
        <f t="shared" si="3"/>
        <v>41388</v>
      </c>
      <c r="D33" s="6" t="str">
        <f t="shared" si="4"/>
        <v>Terça-Feira</v>
      </c>
      <c r="E33" s="23">
        <v>0.3298611111111111</v>
      </c>
      <c r="F33" s="23">
        <v>0.52152777777777781</v>
      </c>
      <c r="G33" s="23">
        <v>0.58402777777777781</v>
      </c>
      <c r="H33" s="23">
        <v>0.72569444444444453</v>
      </c>
      <c r="I33" s="24">
        <f t="shared" si="0"/>
        <v>0.33333333333333343</v>
      </c>
      <c r="J33" s="21" t="str">
        <f t="shared" si="6"/>
        <v>0:00</v>
      </c>
      <c r="K33" s="21" t="str">
        <f t="shared" si="5"/>
        <v>0:00</v>
      </c>
    </row>
    <row r="34" spans="3:13" x14ac:dyDescent="0.25">
      <c r="C34" s="6">
        <f t="shared" si="3"/>
        <v>41389</v>
      </c>
      <c r="D34" s="6" t="str">
        <f t="shared" si="4"/>
        <v>Quarta-Feira</v>
      </c>
      <c r="E34" s="23">
        <v>0.33958333333333335</v>
      </c>
      <c r="F34" s="36">
        <v>0.50694444444444442</v>
      </c>
      <c r="G34" s="36">
        <v>0.54999999999999993</v>
      </c>
      <c r="H34" s="36">
        <v>0.72152777777777777</v>
      </c>
      <c r="I34" s="24">
        <f t="shared" si="0"/>
        <v>0.33888888888888891</v>
      </c>
      <c r="J34" s="21">
        <f t="shared" si="6"/>
        <v>0</v>
      </c>
      <c r="K34" s="21">
        <f t="shared" si="5"/>
        <v>0</v>
      </c>
    </row>
    <row r="35" spans="3:13" x14ac:dyDescent="0.25">
      <c r="C35" s="6">
        <f t="shared" si="3"/>
        <v>41390</v>
      </c>
      <c r="D35" s="6" t="str">
        <f t="shared" si="4"/>
        <v>Quinta-Feira</v>
      </c>
      <c r="E35" s="23">
        <v>0.32777777777777778</v>
      </c>
      <c r="F35" s="36">
        <v>0.49652777777777773</v>
      </c>
      <c r="G35" s="36">
        <v>0.54791666666666672</v>
      </c>
      <c r="H35" s="36">
        <v>0.74930555555555556</v>
      </c>
      <c r="I35" s="24">
        <f t="shared" si="0"/>
        <v>0.3701388888888888</v>
      </c>
      <c r="J35" s="21">
        <f t="shared" si="6"/>
        <v>3.680555555555548E-2</v>
      </c>
      <c r="K35" s="21">
        <f t="shared" si="5"/>
        <v>0</v>
      </c>
      <c r="L35" s="40">
        <v>73206</v>
      </c>
      <c r="M35" s="51"/>
    </row>
    <row r="36" spans="3:13" x14ac:dyDescent="0.25">
      <c r="C36" s="45">
        <f t="shared" si="3"/>
        <v>41391</v>
      </c>
      <c r="D36" s="45" t="str">
        <f t="shared" si="4"/>
        <v>Sexta-Feira</v>
      </c>
      <c r="E36" s="46">
        <v>0.29791666666666666</v>
      </c>
      <c r="F36" s="46">
        <v>0.53472222222222221</v>
      </c>
      <c r="G36" s="46">
        <v>0</v>
      </c>
      <c r="H36" s="46">
        <v>0</v>
      </c>
      <c r="I36" s="47">
        <f t="shared" si="0"/>
        <v>0.23680555555555555</v>
      </c>
      <c r="J36" s="48">
        <f t="shared" si="2"/>
        <v>0</v>
      </c>
      <c r="K36" s="48">
        <f t="shared" si="5"/>
        <v>-9.6527777777777768E-2</v>
      </c>
    </row>
    <row r="37" spans="3:13" x14ac:dyDescent="0.25">
      <c r="C37" s="7">
        <f t="shared" si="3"/>
        <v>41392</v>
      </c>
      <c r="D37" s="7" t="str">
        <f t="shared" si="4"/>
        <v>Sábado</v>
      </c>
      <c r="E37" s="22"/>
      <c r="F37" s="22"/>
      <c r="G37" s="22"/>
      <c r="H37" s="22"/>
      <c r="I37" s="25" t="str">
        <f t="shared" si="0"/>
        <v/>
      </c>
      <c r="J37" s="22" t="str">
        <f t="shared" si="2"/>
        <v/>
      </c>
      <c r="K37" s="22" t="str">
        <f t="shared" si="5"/>
        <v/>
      </c>
    </row>
    <row r="38" spans="3:13" x14ac:dyDescent="0.25">
      <c r="C38" s="7">
        <f t="shared" si="3"/>
        <v>41393</v>
      </c>
      <c r="D38" s="7" t="str">
        <f t="shared" si="4"/>
        <v>Domingo</v>
      </c>
      <c r="E38" s="22"/>
      <c r="F38" s="22"/>
      <c r="G38" s="22"/>
      <c r="H38" s="22"/>
      <c r="I38" s="25" t="str">
        <f t="shared" si="0"/>
        <v/>
      </c>
      <c r="J38" s="22" t="str">
        <f t="shared" si="2"/>
        <v/>
      </c>
      <c r="K38" s="22" t="str">
        <f t="shared" si="5"/>
        <v/>
      </c>
    </row>
    <row r="39" spans="3:13" x14ac:dyDescent="0.25">
      <c r="C39" s="6">
        <f t="shared" si="3"/>
        <v>41394</v>
      </c>
      <c r="D39" s="6" t="str">
        <f t="shared" si="4"/>
        <v>Segunda-Feira</v>
      </c>
      <c r="E39" s="21"/>
      <c r="F39" s="21"/>
      <c r="G39" s="21"/>
      <c r="H39" s="21"/>
      <c r="I39" s="24" t="str">
        <f t="shared" si="0"/>
        <v/>
      </c>
      <c r="J39" s="21" t="str">
        <f t="shared" si="2"/>
        <v/>
      </c>
      <c r="K39" s="21" t="str">
        <f t="shared" si="5"/>
        <v/>
      </c>
    </row>
    <row r="40" spans="3:13" ht="25.5" customHeight="1" x14ac:dyDescent="0.25">
      <c r="C40" s="3"/>
      <c r="D40" s="3"/>
      <c r="E40" s="3"/>
      <c r="F40" s="3"/>
      <c r="G40" s="3"/>
      <c r="H40" s="3"/>
      <c r="I40" s="4"/>
      <c r="J40" s="28"/>
      <c r="K40" s="4"/>
    </row>
  </sheetData>
  <mergeCells count="4">
    <mergeCell ref="M1:P1"/>
    <mergeCell ref="M4:P4"/>
    <mergeCell ref="M2:P3"/>
    <mergeCell ref="C1:K3"/>
  </mergeCells>
  <conditionalFormatting sqref="G5">
    <cfRule type="cellIs" dxfId="19" priority="1" stopIfTrue="1" operator="lessThan">
      <formula>0</formula>
    </cfRule>
    <cfRule type="cellIs" dxfId="18" priority="2" stopIfTrue="1" operator="greaterThan">
      <formula>0</formula>
    </cfRule>
  </conditionalFormatting>
  <dataValidations count="1">
    <dataValidation type="list" allowBlank="1" showInputMessage="1" showErrorMessage="1" sqref="D5">
      <formula1>$Q$8:$Q$19</formula1>
    </dataValidation>
  </dataValidations>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topLeftCell="B10" workbookViewId="0">
      <selection activeCell="M29" sqref="M29"/>
    </sheetView>
  </sheetViews>
  <sheetFormatPr defaultRowHeight="15" x14ac:dyDescent="0.25"/>
  <cols>
    <col min="1" max="1" width="1.28515625" customWidth="1"/>
    <col min="2" max="2" width="1" customWidth="1"/>
    <col min="3" max="3" width="10.7109375" bestFit="1" customWidth="1"/>
    <col min="4" max="4" width="13.85546875" customWidth="1"/>
    <col min="5" max="5" width="8.5703125" customWidth="1"/>
    <col min="6" max="6" width="8.28515625" customWidth="1"/>
    <col min="7" max="7" width="10.85546875" customWidth="1"/>
    <col min="8" max="8" width="8.85546875" customWidth="1"/>
    <col min="9" max="9" width="13.140625" customWidth="1"/>
    <col min="10" max="10" width="10.28515625" customWidth="1"/>
    <col min="11" max="11" width="10" customWidth="1"/>
    <col min="12" max="12" width="9.42578125" style="40" customWidth="1"/>
    <col min="13" max="14" width="8.5703125" customWidth="1"/>
    <col min="16" max="16" width="8" customWidth="1"/>
    <col min="17" max="17" width="1.42578125" customWidth="1"/>
    <col min="18" max="18" width="1.28515625" customWidth="1"/>
  </cols>
  <sheetData>
    <row r="1" spans="1:22" ht="15" customHeight="1" x14ac:dyDescent="0.25">
      <c r="C1" s="135" t="s">
        <v>0</v>
      </c>
      <c r="D1" s="136"/>
      <c r="E1" s="136"/>
      <c r="F1" s="136"/>
      <c r="G1" s="136"/>
      <c r="H1" s="136"/>
      <c r="I1" s="136"/>
      <c r="J1" s="136"/>
      <c r="K1" s="137"/>
      <c r="M1" s="144" t="s">
        <v>1</v>
      </c>
      <c r="N1" s="145"/>
      <c r="O1" s="145"/>
      <c r="P1" s="146"/>
    </row>
    <row r="2" spans="1:22" ht="9" customHeight="1" x14ac:dyDescent="0.25">
      <c r="C2" s="138"/>
      <c r="D2" s="139"/>
      <c r="E2" s="139"/>
      <c r="F2" s="139"/>
      <c r="G2" s="139"/>
      <c r="H2" s="139"/>
      <c r="I2" s="139"/>
      <c r="J2" s="139"/>
      <c r="K2" s="140"/>
      <c r="M2" s="147"/>
      <c r="N2" s="148"/>
      <c r="O2" s="148"/>
      <c r="P2" s="149"/>
    </row>
    <row r="3" spans="1:22" ht="9" customHeight="1" x14ac:dyDescent="0.25">
      <c r="C3" s="141"/>
      <c r="D3" s="142"/>
      <c r="E3" s="142"/>
      <c r="F3" s="139"/>
      <c r="G3" s="142"/>
      <c r="H3" s="142"/>
      <c r="I3" s="139"/>
      <c r="J3" s="139"/>
      <c r="K3" s="143"/>
      <c r="M3" s="150"/>
      <c r="N3" s="151"/>
      <c r="O3" s="151"/>
      <c r="P3" s="152"/>
    </row>
    <row r="4" spans="1:22" ht="17.25" customHeight="1" x14ac:dyDescent="0.25">
      <c r="F4" s="17" t="s">
        <v>2</v>
      </c>
      <c r="G4" s="13">
        <v>0.33333333333333331</v>
      </c>
      <c r="I4" s="19" t="s">
        <v>3</v>
      </c>
      <c r="J4" s="20">
        <f>SUM($I$9:$I$39)</f>
        <v>6.2222222222222232</v>
      </c>
      <c r="M4" s="144"/>
      <c r="N4" s="145"/>
      <c r="O4" s="145"/>
      <c r="P4" s="146"/>
      <c r="S4" s="12"/>
    </row>
    <row r="5" spans="1:22" ht="17.25" customHeight="1" x14ac:dyDescent="0.25">
      <c r="C5" s="2" t="s">
        <v>4</v>
      </c>
      <c r="D5" s="10" t="s">
        <v>26</v>
      </c>
      <c r="F5" s="18" t="s">
        <v>6</v>
      </c>
      <c r="G5" s="16">
        <f>SUM(J9:J39,K9:K39)</f>
        <v>-0.10277777777777763</v>
      </c>
      <c r="I5" s="19" t="s">
        <v>7</v>
      </c>
      <c r="J5" s="20">
        <f>SUM($J$9:$J$39)</f>
        <v>0.12847222222222227</v>
      </c>
    </row>
    <row r="6" spans="1:22" ht="17.25" customHeight="1" x14ac:dyDescent="0.25">
      <c r="D6" s="1"/>
      <c r="F6" s="15"/>
      <c r="G6" s="14"/>
      <c r="I6" s="19" t="s">
        <v>8</v>
      </c>
      <c r="J6" s="20">
        <f>SUM($K$9:$K$39)</f>
        <v>-0.2312499999999999</v>
      </c>
    </row>
    <row r="7" spans="1:22" ht="9" customHeight="1" x14ac:dyDescent="0.25">
      <c r="C7" s="8"/>
      <c r="D7" s="9"/>
      <c r="E7" s="8"/>
      <c r="F7" s="5"/>
      <c r="Q7" s="30"/>
      <c r="R7" s="30"/>
      <c r="S7" s="30"/>
      <c r="T7" s="30"/>
    </row>
    <row r="8" spans="1:22" ht="18.75" customHeight="1" x14ac:dyDescent="0.25">
      <c r="C8" s="2" t="s">
        <v>9</v>
      </c>
      <c r="D8" s="2" t="s">
        <v>10</v>
      </c>
      <c r="E8" s="2" t="s">
        <v>11</v>
      </c>
      <c r="F8" s="2" t="s">
        <v>12</v>
      </c>
      <c r="G8" s="2" t="s">
        <v>11</v>
      </c>
      <c r="H8" s="2" t="s">
        <v>12</v>
      </c>
      <c r="I8" s="2" t="s">
        <v>13</v>
      </c>
      <c r="J8" s="2" t="s">
        <v>14</v>
      </c>
      <c r="K8" s="11" t="s">
        <v>15</v>
      </c>
      <c r="L8" s="53" t="s">
        <v>16</v>
      </c>
      <c r="M8" s="65" t="s">
        <v>32</v>
      </c>
      <c r="P8" s="31"/>
      <c r="Q8" s="31" t="s">
        <v>19</v>
      </c>
      <c r="R8" s="32">
        <v>41274</v>
      </c>
      <c r="S8" s="31"/>
      <c r="T8" s="30"/>
    </row>
    <row r="9" spans="1:22" x14ac:dyDescent="0.25">
      <c r="C9" s="6">
        <f>IFERROR(VLOOKUP(D$5,$Q$8:$R$19,2,0),"")</f>
        <v>41425</v>
      </c>
      <c r="D9" s="6" t="str">
        <f>PROPER(TEXT(C9,"DDDD"))</f>
        <v>Quinta-Feira</v>
      </c>
      <c r="E9" s="56">
        <v>0.33749999999999997</v>
      </c>
      <c r="F9" s="56">
        <v>0.49236111111111108</v>
      </c>
      <c r="G9" s="56">
        <v>0.53611111111111109</v>
      </c>
      <c r="H9" s="57">
        <v>0.71250000000000002</v>
      </c>
      <c r="I9" s="24">
        <f t="shared" ref="I9:I39" si="0">IF(OR(E9="",F9="",G9="",H9=""),"",(H9-E9)-(G9-F9))</f>
        <v>0.33125000000000004</v>
      </c>
      <c r="J9" s="21">
        <f>IF($I9="","",IF($I9=$G$4,"0:00",IF($I9&gt;=$N$9,$I9-$G$4,)))</f>
        <v>0</v>
      </c>
      <c r="K9" s="21">
        <f t="shared" ref="K9:K39" si="1">IF($I9="","", IF($I9=$G$4,"0:00", IF($I9&lt;=$N$10,$I9-$G$4,)))</f>
        <v>0</v>
      </c>
      <c r="L9" s="54"/>
      <c r="M9" s="31" t="s">
        <v>20</v>
      </c>
      <c r="N9" s="37">
        <v>0.34027777777777773</v>
      </c>
      <c r="O9" s="31"/>
      <c r="P9" s="31"/>
      <c r="Q9" s="31" t="s">
        <v>21</v>
      </c>
      <c r="R9" s="32">
        <v>41305</v>
      </c>
      <c r="S9" s="31"/>
      <c r="T9" s="30"/>
    </row>
    <row r="10" spans="1:22" x14ac:dyDescent="0.25">
      <c r="A10" s="50"/>
      <c r="B10" s="50"/>
      <c r="C10" s="6">
        <f>C9+1</f>
        <v>41426</v>
      </c>
      <c r="D10" s="6" t="str">
        <f>PROPER(TEXT(C10,"DDDD"))</f>
        <v>Sexta-Feira</v>
      </c>
      <c r="E10" s="56">
        <v>0.34513888888888888</v>
      </c>
      <c r="F10" s="56">
        <v>0.4916666666666667</v>
      </c>
      <c r="G10" s="56">
        <v>0.55902777777777779</v>
      </c>
      <c r="H10" s="57">
        <v>0.78749999999999998</v>
      </c>
      <c r="I10" s="24">
        <f t="shared" si="0"/>
        <v>0.375</v>
      </c>
      <c r="J10" s="21">
        <f t="shared" ref="J10:J39" si="2">IF($I10="","",IF($I10=$G$4,"0:00",IF($I10&gt;=$N$9,$I10-$G$4,)))</f>
        <v>4.1666666666666685E-2</v>
      </c>
      <c r="K10" s="21">
        <f t="shared" si="1"/>
        <v>0</v>
      </c>
      <c r="L10" s="52"/>
      <c r="M10" s="31" t="s">
        <v>22</v>
      </c>
      <c r="N10" s="37">
        <v>0.32569444444444445</v>
      </c>
      <c r="O10" s="31"/>
      <c r="P10" s="31"/>
      <c r="Q10" s="31" t="s">
        <v>23</v>
      </c>
      <c r="R10" s="32">
        <v>41333</v>
      </c>
      <c r="S10" s="31"/>
      <c r="T10" s="30"/>
    </row>
    <row r="11" spans="1:22" x14ac:dyDescent="0.25">
      <c r="C11" s="7">
        <f t="shared" ref="C11:C39" si="3">C10+1</f>
        <v>41427</v>
      </c>
      <c r="D11" s="7" t="str">
        <f t="shared" ref="D11:D39" si="4">PROPER(TEXT(C11,"DDDD"))</f>
        <v>Sábado</v>
      </c>
      <c r="E11" s="27"/>
      <c r="F11" s="27"/>
      <c r="G11" s="27"/>
      <c r="H11" s="27"/>
      <c r="I11" s="25" t="str">
        <f t="shared" si="0"/>
        <v/>
      </c>
      <c r="J11" s="25" t="str">
        <f t="shared" si="2"/>
        <v/>
      </c>
      <c r="K11" s="22" t="str">
        <f t="shared" si="1"/>
        <v/>
      </c>
      <c r="M11" s="31"/>
      <c r="N11" s="31"/>
      <c r="O11" s="31"/>
      <c r="P11" s="31"/>
      <c r="Q11" s="31" t="s">
        <v>24</v>
      </c>
      <c r="R11" s="32">
        <v>41364</v>
      </c>
      <c r="S11" s="31"/>
      <c r="T11" s="30"/>
      <c r="U11" s="31"/>
      <c r="V11" s="31"/>
    </row>
    <row r="12" spans="1:22" x14ac:dyDescent="0.25">
      <c r="C12" s="7">
        <f t="shared" si="3"/>
        <v>41428</v>
      </c>
      <c r="D12" s="7" t="str">
        <f t="shared" si="4"/>
        <v>Domingo</v>
      </c>
      <c r="E12" s="22"/>
      <c r="F12" s="22"/>
      <c r="G12" s="22"/>
      <c r="H12" s="22"/>
      <c r="I12" s="25" t="str">
        <f>IF(OR(E12="",F12="",G12="",H12=""),"",(H12-E12)-(G12-F12))</f>
        <v/>
      </c>
      <c r="J12" s="22" t="str">
        <f t="shared" si="2"/>
        <v/>
      </c>
      <c r="K12" s="22" t="str">
        <f t="shared" si="1"/>
        <v/>
      </c>
      <c r="P12" s="31"/>
      <c r="Q12" s="31" t="s">
        <v>25</v>
      </c>
      <c r="R12" s="32">
        <v>41394</v>
      </c>
      <c r="S12" s="31"/>
      <c r="T12" s="30"/>
      <c r="U12" s="31"/>
      <c r="V12" s="31"/>
    </row>
    <row r="13" spans="1:22" x14ac:dyDescent="0.25">
      <c r="C13" s="6">
        <f t="shared" si="3"/>
        <v>41429</v>
      </c>
      <c r="D13" s="6" t="str">
        <f t="shared" si="4"/>
        <v>Segunda-Feira</v>
      </c>
      <c r="E13" s="56">
        <v>0.33958333333333335</v>
      </c>
      <c r="F13" s="56">
        <v>0.50138888888888888</v>
      </c>
      <c r="G13" s="56">
        <v>0.57708333333333328</v>
      </c>
      <c r="H13" s="57">
        <v>0.72291666666666676</v>
      </c>
      <c r="I13" s="24">
        <f t="shared" si="0"/>
        <v>0.30763888888888902</v>
      </c>
      <c r="J13" s="24">
        <f t="shared" si="2"/>
        <v>0</v>
      </c>
      <c r="K13" s="21">
        <f t="shared" si="1"/>
        <v>-2.5694444444444298E-2</v>
      </c>
      <c r="N13" s="30"/>
      <c r="O13" s="30"/>
      <c r="P13" s="31"/>
      <c r="Q13" s="31" t="s">
        <v>26</v>
      </c>
      <c r="R13" s="32">
        <v>41425</v>
      </c>
      <c r="S13" s="31"/>
      <c r="T13" s="30"/>
      <c r="U13" s="31"/>
      <c r="V13" s="31"/>
    </row>
    <row r="14" spans="1:22" x14ac:dyDescent="0.25">
      <c r="C14" s="42">
        <f t="shared" si="3"/>
        <v>41430</v>
      </c>
      <c r="D14" s="42" t="str">
        <f t="shared" si="4"/>
        <v>Terça-Feira</v>
      </c>
      <c r="E14" s="56">
        <v>0.34722222222222227</v>
      </c>
      <c r="F14" s="56">
        <v>0.50486111111111109</v>
      </c>
      <c r="G14" s="56">
        <v>0.54652777777777783</v>
      </c>
      <c r="H14" s="57">
        <v>0.75902777777777775</v>
      </c>
      <c r="I14" s="44">
        <f t="shared" si="0"/>
        <v>0.37013888888888874</v>
      </c>
      <c r="J14" s="44">
        <f t="shared" si="2"/>
        <v>3.6805555555555425E-2</v>
      </c>
      <c r="K14" s="43">
        <f t="shared" si="1"/>
        <v>0</v>
      </c>
      <c r="N14" s="30"/>
      <c r="O14" s="30"/>
      <c r="P14" s="31"/>
      <c r="Q14" s="31" t="s">
        <v>27</v>
      </c>
      <c r="R14" s="32">
        <v>41455</v>
      </c>
      <c r="S14" s="31"/>
      <c r="T14" s="30"/>
      <c r="U14" s="31"/>
      <c r="V14" s="31"/>
    </row>
    <row r="15" spans="1:22" x14ac:dyDescent="0.25">
      <c r="C15" s="42">
        <f t="shared" si="3"/>
        <v>41431</v>
      </c>
      <c r="D15" s="42" t="str">
        <f t="shared" si="4"/>
        <v>Quarta-Feira</v>
      </c>
      <c r="E15" s="56">
        <v>0.34375</v>
      </c>
      <c r="F15" s="56">
        <v>0.49027777777777781</v>
      </c>
      <c r="G15" s="56">
        <v>0.53194444444444444</v>
      </c>
      <c r="H15" s="57">
        <v>0.71875</v>
      </c>
      <c r="I15" s="44">
        <f t="shared" si="0"/>
        <v>0.33333333333333337</v>
      </c>
      <c r="J15" s="43" t="str">
        <f t="shared" si="2"/>
        <v>0:00</v>
      </c>
      <c r="K15" s="43" t="str">
        <f t="shared" si="1"/>
        <v>0:00</v>
      </c>
      <c r="M15" s="12"/>
      <c r="N15" s="30"/>
      <c r="O15" s="30"/>
      <c r="P15" s="31"/>
      <c r="Q15" s="31" t="s">
        <v>28</v>
      </c>
      <c r="R15" s="32">
        <v>41486</v>
      </c>
      <c r="S15" s="31"/>
      <c r="T15" s="30"/>
      <c r="U15" s="31"/>
      <c r="V15" s="31"/>
    </row>
    <row r="16" spans="1:22" x14ac:dyDescent="0.25">
      <c r="C16" s="6">
        <f t="shared" si="3"/>
        <v>41432</v>
      </c>
      <c r="D16" s="6" t="str">
        <f t="shared" si="4"/>
        <v>Quinta-Feira</v>
      </c>
      <c r="E16" s="56">
        <v>0.3430555555555555</v>
      </c>
      <c r="F16" s="56">
        <v>0.49513888888888885</v>
      </c>
      <c r="G16" s="56">
        <v>0.53749999999999998</v>
      </c>
      <c r="H16" s="57">
        <v>0.73125000000000007</v>
      </c>
      <c r="I16" s="24">
        <f t="shared" si="0"/>
        <v>0.34583333333333344</v>
      </c>
      <c r="J16" s="21">
        <f t="shared" si="2"/>
        <v>1.2500000000000122E-2</v>
      </c>
      <c r="K16" s="21">
        <f t="shared" si="1"/>
        <v>0</v>
      </c>
      <c r="N16" s="30"/>
      <c r="O16" s="30"/>
      <c r="P16" s="31"/>
      <c r="Q16" s="31" t="s">
        <v>5</v>
      </c>
      <c r="R16" s="32">
        <v>41517</v>
      </c>
      <c r="S16" s="31"/>
      <c r="T16" s="30"/>
      <c r="U16" s="31"/>
      <c r="V16" s="31"/>
    </row>
    <row r="17" spans="3:22" x14ac:dyDescent="0.25">
      <c r="C17" s="6">
        <f t="shared" si="3"/>
        <v>41433</v>
      </c>
      <c r="D17" s="6" t="str">
        <f t="shared" si="4"/>
        <v>Sexta-Feira</v>
      </c>
      <c r="E17" s="56">
        <v>0.34861111111111115</v>
      </c>
      <c r="F17" s="56">
        <v>0.48819444444444443</v>
      </c>
      <c r="G17" s="56">
        <v>0.53055555555555556</v>
      </c>
      <c r="H17" s="57">
        <v>0.76180555555555562</v>
      </c>
      <c r="I17" s="24">
        <f t="shared" si="0"/>
        <v>0.37083333333333335</v>
      </c>
      <c r="J17" s="21">
        <f t="shared" si="2"/>
        <v>3.7500000000000033E-2</v>
      </c>
      <c r="K17" s="21">
        <f t="shared" si="1"/>
        <v>0</v>
      </c>
      <c r="N17" s="30"/>
      <c r="O17" s="30"/>
      <c r="P17" s="31"/>
      <c r="Q17" s="31" t="s">
        <v>29</v>
      </c>
      <c r="R17" s="32">
        <v>41547</v>
      </c>
      <c r="S17" s="31"/>
      <c r="T17" s="30"/>
      <c r="U17" s="31"/>
      <c r="V17" s="31"/>
    </row>
    <row r="18" spans="3:22" x14ac:dyDescent="0.25">
      <c r="C18" s="7">
        <f t="shared" si="3"/>
        <v>41434</v>
      </c>
      <c r="D18" s="7" t="str">
        <f t="shared" si="4"/>
        <v>Sábado</v>
      </c>
      <c r="E18" s="27"/>
      <c r="F18" s="27"/>
      <c r="G18" s="27"/>
      <c r="H18" s="27"/>
      <c r="I18" s="25" t="str">
        <f t="shared" si="0"/>
        <v/>
      </c>
      <c r="J18" s="25" t="str">
        <f t="shared" si="2"/>
        <v/>
      </c>
      <c r="K18" s="22" t="str">
        <f t="shared" si="1"/>
        <v/>
      </c>
      <c r="N18" s="30"/>
      <c r="O18" s="30"/>
      <c r="P18" s="31"/>
      <c r="Q18" s="31" t="s">
        <v>30</v>
      </c>
      <c r="R18" s="32">
        <v>41578</v>
      </c>
      <c r="S18" s="31"/>
      <c r="T18" s="30"/>
      <c r="U18" s="31"/>
      <c r="V18" s="31"/>
    </row>
    <row r="19" spans="3:22" x14ac:dyDescent="0.25">
      <c r="C19" s="7">
        <f t="shared" si="3"/>
        <v>41435</v>
      </c>
      <c r="D19" s="7" t="str">
        <f t="shared" si="4"/>
        <v>Domingo</v>
      </c>
      <c r="E19" s="22"/>
      <c r="F19" s="22"/>
      <c r="G19" s="22"/>
      <c r="H19" s="22"/>
      <c r="I19" s="25" t="str">
        <f t="shared" si="0"/>
        <v/>
      </c>
      <c r="J19" s="22" t="str">
        <f t="shared" si="2"/>
        <v/>
      </c>
      <c r="K19" s="22" t="str">
        <f>IF($I19="","", IF($I19=$G$4,"0:00", IF($I19&lt;=$N$10,$I19-$G$4,)))</f>
        <v/>
      </c>
      <c r="N19" s="30"/>
      <c r="O19" s="30"/>
      <c r="P19" s="31"/>
      <c r="Q19" s="31" t="s">
        <v>31</v>
      </c>
      <c r="R19" s="32">
        <v>41608</v>
      </c>
      <c r="S19" s="31"/>
      <c r="T19" s="30"/>
      <c r="U19" s="31"/>
      <c r="V19" s="31"/>
    </row>
    <row r="20" spans="3:22" x14ac:dyDescent="0.25">
      <c r="C20" s="6">
        <f t="shared" si="3"/>
        <v>41436</v>
      </c>
      <c r="D20" s="6" t="str">
        <f t="shared" si="4"/>
        <v>Segunda-Feira</v>
      </c>
      <c r="E20" s="56">
        <v>0.3430555555555555</v>
      </c>
      <c r="F20" s="56">
        <v>0.43611111111111112</v>
      </c>
      <c r="G20" s="56">
        <v>0.4368055555555555</v>
      </c>
      <c r="H20" s="57">
        <v>0.50416666666666665</v>
      </c>
      <c r="I20" s="24">
        <f t="shared" si="0"/>
        <v>0.16041666666666676</v>
      </c>
      <c r="J20" s="21">
        <f t="shared" si="2"/>
        <v>0</v>
      </c>
      <c r="K20" s="21">
        <f t="shared" si="1"/>
        <v>-0.17291666666666655</v>
      </c>
      <c r="N20" s="30"/>
      <c r="O20" s="30"/>
      <c r="P20" s="31"/>
      <c r="Q20" s="31"/>
      <c r="R20" s="31"/>
      <c r="S20" s="31"/>
      <c r="T20" s="30"/>
      <c r="U20" s="31"/>
      <c r="V20" s="31"/>
    </row>
    <row r="21" spans="3:22" x14ac:dyDescent="0.25">
      <c r="C21" s="42">
        <f t="shared" si="3"/>
        <v>41437</v>
      </c>
      <c r="D21" s="42" t="str">
        <f t="shared" si="4"/>
        <v>Terça-Feira</v>
      </c>
      <c r="E21" s="56">
        <v>0.34861111111111115</v>
      </c>
      <c r="F21" s="56">
        <v>0.48888888888888887</v>
      </c>
      <c r="G21" s="56">
        <v>0.53541666666666665</v>
      </c>
      <c r="H21" s="57">
        <v>0.7284722222222223</v>
      </c>
      <c r="I21" s="44">
        <f t="shared" si="0"/>
        <v>0.33333333333333337</v>
      </c>
      <c r="J21" s="43" t="str">
        <f t="shared" si="2"/>
        <v>0:00</v>
      </c>
      <c r="K21" s="43" t="str">
        <f t="shared" si="1"/>
        <v>0:00</v>
      </c>
      <c r="N21" s="30"/>
      <c r="O21" s="30"/>
      <c r="P21" s="31"/>
      <c r="Q21" s="35"/>
      <c r="R21" s="31"/>
      <c r="S21" s="31"/>
      <c r="T21" s="30"/>
      <c r="U21" s="31"/>
      <c r="V21" s="31"/>
    </row>
    <row r="22" spans="3:22" x14ac:dyDescent="0.25">
      <c r="C22" s="42">
        <f t="shared" si="3"/>
        <v>41438</v>
      </c>
      <c r="D22" s="42" t="str">
        <f t="shared" si="4"/>
        <v>Quarta-Feira</v>
      </c>
      <c r="E22" s="56">
        <v>0.31319444444444444</v>
      </c>
      <c r="F22" s="56">
        <v>0.47500000000000003</v>
      </c>
      <c r="G22" s="56">
        <v>0.54027777777777775</v>
      </c>
      <c r="H22" s="57">
        <v>0.71180555555555547</v>
      </c>
      <c r="I22" s="44">
        <f t="shared" si="0"/>
        <v>0.33333333333333331</v>
      </c>
      <c r="J22" s="43" t="str">
        <f t="shared" si="2"/>
        <v>0:00</v>
      </c>
      <c r="K22" s="43" t="str">
        <f t="shared" si="1"/>
        <v>0:00</v>
      </c>
      <c r="N22" s="30"/>
      <c r="O22" s="30"/>
      <c r="P22" s="31"/>
      <c r="Q22" s="31"/>
      <c r="R22" s="31"/>
      <c r="S22" s="31"/>
      <c r="T22" s="30"/>
      <c r="U22" s="31"/>
      <c r="V22" s="31"/>
    </row>
    <row r="23" spans="3:22" x14ac:dyDescent="0.25">
      <c r="C23" s="6">
        <f t="shared" si="3"/>
        <v>41439</v>
      </c>
      <c r="D23" s="6" t="str">
        <f t="shared" si="4"/>
        <v>Quinta-Feira</v>
      </c>
      <c r="E23" s="56"/>
      <c r="F23" s="56"/>
      <c r="G23" s="56"/>
      <c r="H23" s="57"/>
      <c r="I23" s="24" t="str">
        <f t="shared" si="0"/>
        <v/>
      </c>
      <c r="J23" s="21" t="str">
        <f>IF($I23="","",IF($I23=$G$4,"0:00",IF($I23&gt;=$N$9,$I23-$G$4,)))</f>
        <v/>
      </c>
      <c r="K23" s="21" t="str">
        <f>IF($I23="","", IF($I23=$G$4,"0:00", IF($I23&lt;=$N$10,$I23-$G$4,)))</f>
        <v/>
      </c>
      <c r="L23" s="40" t="s">
        <v>33</v>
      </c>
      <c r="N23" s="30"/>
      <c r="O23" s="30"/>
      <c r="P23" s="31"/>
      <c r="Q23" s="31"/>
      <c r="R23" s="31"/>
      <c r="S23" s="31"/>
      <c r="T23" s="30"/>
      <c r="U23" s="31"/>
      <c r="V23" s="31"/>
    </row>
    <row r="24" spans="3:22" x14ac:dyDescent="0.25">
      <c r="C24" s="6">
        <f t="shared" si="3"/>
        <v>41440</v>
      </c>
      <c r="D24" s="6" t="str">
        <f t="shared" si="4"/>
        <v>Sexta-Feira</v>
      </c>
      <c r="E24" s="23">
        <v>0.33680555555555558</v>
      </c>
      <c r="F24" s="23">
        <v>0.45902777777777781</v>
      </c>
      <c r="G24" s="23">
        <v>0.50208333333333333</v>
      </c>
      <c r="H24" s="23">
        <v>0.71250000000000002</v>
      </c>
      <c r="I24" s="24">
        <f t="shared" si="0"/>
        <v>0.33263888888888893</v>
      </c>
      <c r="J24" s="21">
        <f>IF($I24="","",IF($I24=$G$4,"0:00",IF($I24&gt;=$N$9,$I24-$G$4,)))</f>
        <v>0</v>
      </c>
      <c r="K24" s="21">
        <f t="shared" si="1"/>
        <v>0</v>
      </c>
      <c r="M24" t="s">
        <v>34</v>
      </c>
      <c r="N24" s="30"/>
      <c r="O24" s="30"/>
      <c r="P24" s="31"/>
      <c r="Q24" s="31"/>
      <c r="R24" s="31"/>
      <c r="S24" s="31"/>
      <c r="T24" s="31"/>
      <c r="U24" s="31"/>
      <c r="V24" s="31"/>
    </row>
    <row r="25" spans="3:22" x14ac:dyDescent="0.25">
      <c r="C25" s="7">
        <f t="shared" si="3"/>
        <v>41441</v>
      </c>
      <c r="D25" s="7" t="str">
        <f t="shared" si="4"/>
        <v>Sábado</v>
      </c>
      <c r="E25" s="29"/>
      <c r="F25" s="29"/>
      <c r="G25" s="29"/>
      <c r="H25" s="29"/>
      <c r="I25" s="25" t="str">
        <f t="shared" si="0"/>
        <v/>
      </c>
      <c r="J25" s="22" t="str">
        <f t="shared" si="2"/>
        <v/>
      </c>
      <c r="K25" s="22" t="str">
        <f t="shared" si="1"/>
        <v/>
      </c>
      <c r="N25" s="30"/>
      <c r="O25" s="30"/>
      <c r="P25" s="30"/>
      <c r="Q25" s="33"/>
      <c r="R25" s="30"/>
      <c r="S25" s="30"/>
      <c r="T25" s="30"/>
    </row>
    <row r="26" spans="3:22" x14ac:dyDescent="0.25">
      <c r="C26" s="7">
        <f t="shared" si="3"/>
        <v>41442</v>
      </c>
      <c r="D26" s="7" t="str">
        <f t="shared" si="4"/>
        <v>Domingo</v>
      </c>
      <c r="E26" s="27"/>
      <c r="F26" s="27"/>
      <c r="G26" s="27"/>
      <c r="H26" s="27"/>
      <c r="I26" s="25" t="str">
        <f t="shared" si="0"/>
        <v/>
      </c>
      <c r="J26" s="22" t="str">
        <f t="shared" si="2"/>
        <v/>
      </c>
      <c r="K26" s="22" t="str">
        <f t="shared" si="1"/>
        <v/>
      </c>
      <c r="N26" s="30"/>
      <c r="O26" s="30"/>
      <c r="P26" s="30"/>
      <c r="Q26" s="30"/>
      <c r="R26" s="30"/>
      <c r="S26" s="30"/>
      <c r="T26" s="30"/>
    </row>
    <row r="27" spans="3:22" x14ac:dyDescent="0.25">
      <c r="C27" s="58">
        <f t="shared" si="3"/>
        <v>41443</v>
      </c>
      <c r="D27" s="58" t="str">
        <f t="shared" si="4"/>
        <v>Segunda-Feira</v>
      </c>
      <c r="E27" s="62">
        <v>0</v>
      </c>
      <c r="F27" s="62">
        <v>0</v>
      </c>
      <c r="G27" s="62">
        <v>0</v>
      </c>
      <c r="H27" s="62">
        <v>0</v>
      </c>
      <c r="I27" s="60">
        <f t="shared" si="0"/>
        <v>0</v>
      </c>
      <c r="J27" s="61">
        <f t="shared" si="2"/>
        <v>0</v>
      </c>
      <c r="K27" s="77"/>
      <c r="L27" s="66" t="s">
        <v>35</v>
      </c>
      <c r="N27" s="30"/>
      <c r="O27" s="34"/>
      <c r="P27" s="30"/>
      <c r="Q27" s="30"/>
      <c r="R27" s="30"/>
      <c r="S27" s="30"/>
      <c r="T27" s="30"/>
    </row>
    <row r="28" spans="3:22" x14ac:dyDescent="0.25">
      <c r="C28" s="58">
        <f t="shared" si="3"/>
        <v>41444</v>
      </c>
      <c r="D28" s="58" t="str">
        <f t="shared" si="4"/>
        <v>Terça-Feira</v>
      </c>
      <c r="E28" s="59">
        <v>0</v>
      </c>
      <c r="F28" s="59">
        <v>0</v>
      </c>
      <c r="G28" s="59">
        <v>0</v>
      </c>
      <c r="H28" s="67">
        <v>0</v>
      </c>
      <c r="I28" s="60">
        <f t="shared" si="0"/>
        <v>0</v>
      </c>
      <c r="J28" s="61">
        <f t="shared" si="2"/>
        <v>0</v>
      </c>
      <c r="K28" s="77"/>
      <c r="L28" s="66" t="s">
        <v>35</v>
      </c>
      <c r="N28" s="30"/>
      <c r="O28" s="30"/>
      <c r="P28" s="30"/>
      <c r="Q28" s="30"/>
      <c r="R28" s="30"/>
      <c r="S28" s="30"/>
      <c r="T28" s="30"/>
    </row>
    <row r="29" spans="3:22" x14ac:dyDescent="0.25">
      <c r="C29" s="42">
        <f t="shared" si="3"/>
        <v>41445</v>
      </c>
      <c r="D29" s="42" t="str">
        <f t="shared" si="4"/>
        <v>Quarta-Feira</v>
      </c>
      <c r="E29" s="56">
        <v>0.33819444444444446</v>
      </c>
      <c r="F29" s="56">
        <v>0.4861111111111111</v>
      </c>
      <c r="G29" s="56">
        <v>0.52777777777777779</v>
      </c>
      <c r="H29" s="57">
        <v>0.7104166666666667</v>
      </c>
      <c r="I29" s="44">
        <f t="shared" si="0"/>
        <v>0.33055555555555555</v>
      </c>
      <c r="J29" s="43">
        <f t="shared" si="2"/>
        <v>0</v>
      </c>
      <c r="K29" s="43">
        <f t="shared" si="1"/>
        <v>0</v>
      </c>
      <c r="M29" t="s">
        <v>34</v>
      </c>
      <c r="N29" s="30"/>
      <c r="O29" s="30"/>
      <c r="P29" s="30"/>
      <c r="Q29" s="30"/>
      <c r="R29" s="30"/>
      <c r="S29" s="30"/>
      <c r="T29" s="30"/>
    </row>
    <row r="30" spans="3:22" x14ac:dyDescent="0.25">
      <c r="C30" s="6">
        <f t="shared" si="3"/>
        <v>41446</v>
      </c>
      <c r="D30" s="6" t="str">
        <f t="shared" si="4"/>
        <v>Quinta-Feira</v>
      </c>
      <c r="E30" s="23">
        <v>0.33749999999999997</v>
      </c>
      <c r="F30" s="26">
        <v>0.47986111111111113</v>
      </c>
      <c r="G30" s="26">
        <v>0.52222222222222225</v>
      </c>
      <c r="H30" s="26">
        <v>0.71458333333333324</v>
      </c>
      <c r="I30" s="24">
        <f t="shared" si="0"/>
        <v>0.33472222222222214</v>
      </c>
      <c r="J30" s="21">
        <f t="shared" si="2"/>
        <v>0</v>
      </c>
      <c r="K30" s="21">
        <f>IF($I30="","", IF($I30=$G$4,"0:00", IF($I30&lt;=$N$10,$I30-$G$4,)))</f>
        <v>0</v>
      </c>
      <c r="M30" t="s">
        <v>34</v>
      </c>
    </row>
    <row r="31" spans="3:22" x14ac:dyDescent="0.25">
      <c r="C31" s="6">
        <f t="shared" si="3"/>
        <v>41447</v>
      </c>
      <c r="D31" s="6" t="str">
        <f t="shared" si="4"/>
        <v>Sexta-Feira</v>
      </c>
      <c r="E31" s="23">
        <v>0.35000000000000003</v>
      </c>
      <c r="F31" s="21">
        <v>0.48819444444444443</v>
      </c>
      <c r="G31" s="21">
        <v>0.53194444444444444</v>
      </c>
      <c r="H31" s="21">
        <v>0.72499999999999998</v>
      </c>
      <c r="I31" s="24">
        <f t="shared" si="0"/>
        <v>0.33124999999999993</v>
      </c>
      <c r="J31" s="21">
        <f t="shared" si="2"/>
        <v>0</v>
      </c>
      <c r="K31" s="21">
        <f>IF($I31="","", IF($I31=$G$4,"0:00", IF($I31&lt;=$N$10,$I31-$G$4,)))</f>
        <v>0</v>
      </c>
      <c r="M31" t="s">
        <v>34</v>
      </c>
    </row>
    <row r="32" spans="3:22" x14ac:dyDescent="0.25">
      <c r="C32" s="7">
        <f t="shared" si="3"/>
        <v>41448</v>
      </c>
      <c r="D32" s="7" t="str">
        <f t="shared" si="4"/>
        <v>Sábado</v>
      </c>
      <c r="E32" s="27"/>
      <c r="F32" s="27"/>
      <c r="G32" s="27"/>
      <c r="H32" s="27"/>
      <c r="I32" s="25" t="str">
        <f t="shared" si="0"/>
        <v/>
      </c>
      <c r="J32" s="25" t="str">
        <f t="shared" si="2"/>
        <v/>
      </c>
      <c r="K32" s="22" t="str">
        <f>IF($I32="","", IF($I32=$G$4,"0:00", IF($I32&lt;=$N$10,$I32-$G$4,)))</f>
        <v/>
      </c>
    </row>
    <row r="33" spans="3:13" x14ac:dyDescent="0.25">
      <c r="C33" s="7">
        <f t="shared" si="3"/>
        <v>41449</v>
      </c>
      <c r="D33" s="7" t="str">
        <f t="shared" si="4"/>
        <v>Domingo</v>
      </c>
      <c r="E33" s="22"/>
      <c r="F33" s="22"/>
      <c r="G33" s="22"/>
      <c r="H33" s="22"/>
      <c r="I33" s="25" t="str">
        <f t="shared" si="0"/>
        <v/>
      </c>
      <c r="J33" s="22" t="str">
        <f t="shared" si="2"/>
        <v/>
      </c>
      <c r="K33" s="22" t="str">
        <f t="shared" si="1"/>
        <v/>
      </c>
    </row>
    <row r="34" spans="3:13" x14ac:dyDescent="0.25">
      <c r="C34" s="6">
        <f t="shared" si="3"/>
        <v>41450</v>
      </c>
      <c r="D34" s="6" t="str">
        <f t="shared" si="4"/>
        <v>Segunda-Feira</v>
      </c>
      <c r="E34" s="23">
        <v>0.34097222222222223</v>
      </c>
      <c r="F34" s="55">
        <v>0.5229166666666667</v>
      </c>
      <c r="G34" s="55">
        <v>0.56597222222222221</v>
      </c>
      <c r="H34" s="68">
        <v>0.71736111111111101</v>
      </c>
      <c r="I34" s="24">
        <f t="shared" si="0"/>
        <v>0.33333333333333326</v>
      </c>
      <c r="J34" s="21" t="str">
        <f t="shared" si="2"/>
        <v>0:00</v>
      </c>
      <c r="K34" s="21" t="str">
        <f t="shared" si="1"/>
        <v>0:00</v>
      </c>
      <c r="M34" t="s">
        <v>34</v>
      </c>
    </row>
    <row r="35" spans="3:13" x14ac:dyDescent="0.25">
      <c r="C35" s="42">
        <f t="shared" si="3"/>
        <v>41451</v>
      </c>
      <c r="D35" s="42" t="str">
        <f t="shared" si="4"/>
        <v>Terça-Feira</v>
      </c>
      <c r="E35" s="56">
        <v>0.33611111111111108</v>
      </c>
      <c r="F35" s="63">
        <v>0.52152777777777781</v>
      </c>
      <c r="G35" s="63">
        <v>0.56527777777777777</v>
      </c>
      <c r="H35" s="69">
        <v>0.71527777777777779</v>
      </c>
      <c r="I35" s="44">
        <f t="shared" si="0"/>
        <v>0.33541666666666675</v>
      </c>
      <c r="J35" s="43">
        <f t="shared" si="2"/>
        <v>0</v>
      </c>
      <c r="K35" s="43">
        <f t="shared" si="1"/>
        <v>0</v>
      </c>
      <c r="M35" s="51" t="s">
        <v>34</v>
      </c>
    </row>
    <row r="36" spans="3:13" x14ac:dyDescent="0.25">
      <c r="C36" s="42">
        <f t="shared" si="3"/>
        <v>41452</v>
      </c>
      <c r="D36" s="42" t="str">
        <f t="shared" si="4"/>
        <v>Quarta-Feira</v>
      </c>
      <c r="E36" s="56">
        <v>0.35902777777777778</v>
      </c>
      <c r="F36" s="56">
        <v>0.50138888888888888</v>
      </c>
      <c r="G36" s="56">
        <v>0.54375000000000007</v>
      </c>
      <c r="H36" s="70">
        <v>0.73472222222222217</v>
      </c>
      <c r="I36" s="44">
        <f t="shared" si="0"/>
        <v>0.3333333333333332</v>
      </c>
      <c r="J36" s="43" t="str">
        <f t="shared" si="2"/>
        <v>0:00</v>
      </c>
      <c r="K36" s="43" t="str">
        <f t="shared" si="1"/>
        <v>0:00</v>
      </c>
      <c r="M36" t="s">
        <v>34</v>
      </c>
    </row>
    <row r="37" spans="3:13" x14ac:dyDescent="0.25">
      <c r="C37" s="6">
        <f t="shared" si="3"/>
        <v>41453</v>
      </c>
      <c r="D37" s="6" t="str">
        <f t="shared" si="4"/>
        <v>Quinta-Feira</v>
      </c>
      <c r="E37" s="21">
        <v>0.33888888888888885</v>
      </c>
      <c r="F37" s="21">
        <v>0.48125000000000001</v>
      </c>
      <c r="G37" s="21">
        <v>0.53611111111111109</v>
      </c>
      <c r="H37" s="71">
        <v>0.72291666666666676</v>
      </c>
      <c r="I37" s="24">
        <f t="shared" si="0"/>
        <v>0.32916666666666683</v>
      </c>
      <c r="J37" s="21">
        <f t="shared" si="2"/>
        <v>0</v>
      </c>
      <c r="K37" s="43">
        <f t="shared" si="1"/>
        <v>0</v>
      </c>
    </row>
    <row r="38" spans="3:13" x14ac:dyDescent="0.25">
      <c r="C38" s="6">
        <f t="shared" si="3"/>
        <v>41454</v>
      </c>
      <c r="D38" s="6" t="str">
        <f t="shared" si="4"/>
        <v>Sexta-Feira</v>
      </c>
      <c r="E38" s="21">
        <v>0.35416666666666669</v>
      </c>
      <c r="F38" s="21">
        <v>0.49652777777777773</v>
      </c>
      <c r="G38" s="21">
        <v>0.54236111111111118</v>
      </c>
      <c r="H38" s="21">
        <v>0.7006944444444444</v>
      </c>
      <c r="I38" s="24">
        <f t="shared" si="0"/>
        <v>0.30069444444444426</v>
      </c>
      <c r="J38" s="21">
        <f t="shared" si="2"/>
        <v>0</v>
      </c>
      <c r="K38" s="21">
        <f t="shared" si="1"/>
        <v>-3.263888888888905E-2</v>
      </c>
    </row>
    <row r="39" spans="3:13" x14ac:dyDescent="0.25">
      <c r="C39" s="7">
        <f t="shared" si="3"/>
        <v>41455</v>
      </c>
      <c r="D39" s="7" t="str">
        <f t="shared" si="4"/>
        <v>Sábado</v>
      </c>
      <c r="E39" s="27"/>
      <c r="F39" s="27"/>
      <c r="G39" s="27"/>
      <c r="H39" s="27"/>
      <c r="I39" s="25" t="str">
        <f t="shared" si="0"/>
        <v/>
      </c>
      <c r="J39" s="25" t="str">
        <f t="shared" si="2"/>
        <v/>
      </c>
      <c r="K39" s="22" t="str">
        <f t="shared" si="1"/>
        <v/>
      </c>
    </row>
    <row r="40" spans="3:13" ht="25.5" customHeight="1" x14ac:dyDescent="0.25">
      <c r="C40" s="3"/>
      <c r="D40" s="3"/>
      <c r="E40" s="3"/>
      <c r="F40" s="3"/>
      <c r="G40" s="3"/>
      <c r="H40" s="3"/>
      <c r="I40" s="4"/>
      <c r="J40" s="28"/>
      <c r="K40" s="4"/>
    </row>
  </sheetData>
  <mergeCells count="4">
    <mergeCell ref="C1:K3"/>
    <mergeCell ref="M1:P1"/>
    <mergeCell ref="M2:P3"/>
    <mergeCell ref="M4:P4"/>
  </mergeCells>
  <conditionalFormatting sqref="G5">
    <cfRule type="cellIs" dxfId="17" priority="1" stopIfTrue="1" operator="lessThan">
      <formula>0</formula>
    </cfRule>
    <cfRule type="cellIs" dxfId="16" priority="2" stopIfTrue="1" operator="greaterThan">
      <formula>0</formula>
    </cfRule>
  </conditionalFormatting>
  <dataValidations disablePrompts="1" count="1">
    <dataValidation type="list" allowBlank="1" showInputMessage="1" showErrorMessage="1" sqref="D5">
      <formula1>$Q$8:$Q$19</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0"/>
  <sheetViews>
    <sheetView topLeftCell="A16" workbookViewId="0">
      <selection activeCell="K41" sqref="K41"/>
    </sheetView>
  </sheetViews>
  <sheetFormatPr defaultRowHeight="15" x14ac:dyDescent="0.25"/>
  <cols>
    <col min="1" max="1" width="1.28515625" customWidth="1"/>
    <col min="2" max="2" width="1" customWidth="1"/>
    <col min="3" max="3" width="10.7109375" bestFit="1" customWidth="1"/>
    <col min="4" max="4" width="13.85546875" customWidth="1"/>
    <col min="5" max="5" width="8.5703125" customWidth="1"/>
    <col min="6" max="6" width="8.28515625" customWidth="1"/>
    <col min="7" max="7" width="10.85546875" customWidth="1"/>
    <col min="8" max="8" width="8.85546875" customWidth="1"/>
    <col min="9" max="9" width="13.140625" customWidth="1"/>
    <col min="10" max="10" width="10.28515625" customWidth="1"/>
    <col min="11" max="11" width="10" customWidth="1"/>
    <col min="12" max="14" width="9.42578125" style="40" customWidth="1"/>
    <col min="15" max="16" width="8.5703125" customWidth="1"/>
    <col min="18" max="18" width="8" customWidth="1"/>
    <col min="19" max="19" width="1.42578125" customWidth="1"/>
    <col min="20" max="20" width="1.28515625" customWidth="1"/>
  </cols>
  <sheetData>
    <row r="1" spans="1:24" ht="15" customHeight="1" x14ac:dyDescent="0.25">
      <c r="C1" s="135" t="s">
        <v>0</v>
      </c>
      <c r="D1" s="136"/>
      <c r="E1" s="136"/>
      <c r="F1" s="136"/>
      <c r="G1" s="136"/>
      <c r="H1" s="136"/>
      <c r="I1" s="136"/>
      <c r="J1" s="136"/>
      <c r="K1" s="137"/>
      <c r="O1" s="144" t="s">
        <v>1</v>
      </c>
      <c r="P1" s="145"/>
      <c r="Q1" s="145"/>
      <c r="R1" s="146"/>
    </row>
    <row r="2" spans="1:24" ht="9" customHeight="1" x14ac:dyDescent="0.25">
      <c r="C2" s="138"/>
      <c r="D2" s="139"/>
      <c r="E2" s="139"/>
      <c r="F2" s="139"/>
      <c r="G2" s="139"/>
      <c r="H2" s="139"/>
      <c r="I2" s="139"/>
      <c r="J2" s="139"/>
      <c r="K2" s="140"/>
      <c r="O2" s="147"/>
      <c r="P2" s="148"/>
      <c r="Q2" s="148"/>
      <c r="R2" s="149"/>
    </row>
    <row r="3" spans="1:24" ht="9" customHeight="1" x14ac:dyDescent="0.25">
      <c r="C3" s="141"/>
      <c r="D3" s="142"/>
      <c r="E3" s="142"/>
      <c r="F3" s="139"/>
      <c r="G3" s="142"/>
      <c r="H3" s="142"/>
      <c r="I3" s="139"/>
      <c r="J3" s="139"/>
      <c r="K3" s="143"/>
      <c r="O3" s="150"/>
      <c r="P3" s="151"/>
      <c r="Q3" s="151"/>
      <c r="R3" s="152"/>
    </row>
    <row r="4" spans="1:24" ht="17.25" customHeight="1" x14ac:dyDescent="0.25">
      <c r="F4" s="17" t="s">
        <v>2</v>
      </c>
      <c r="G4" s="13">
        <v>0.33333333333333331</v>
      </c>
      <c r="I4" s="19" t="s">
        <v>3</v>
      </c>
      <c r="J4" s="20">
        <f>SUM($I$9:$I$39)</f>
        <v>8.2624999999999993</v>
      </c>
      <c r="O4" s="144"/>
      <c r="P4" s="145"/>
      <c r="Q4" s="145"/>
      <c r="R4" s="146"/>
      <c r="U4" s="12"/>
    </row>
    <row r="5" spans="1:24" ht="17.25" customHeight="1" x14ac:dyDescent="0.25">
      <c r="C5" s="2" t="s">
        <v>4</v>
      </c>
      <c r="D5" s="10" t="s">
        <v>27</v>
      </c>
      <c r="F5" s="18" t="s">
        <v>6</v>
      </c>
      <c r="G5" s="16">
        <f>SUM(J9:J39,K9:K39)</f>
        <v>1.4243055555555557</v>
      </c>
      <c r="I5" s="19" t="s">
        <v>7</v>
      </c>
      <c r="J5" s="20">
        <f>SUM($J$9:$J$39)</f>
        <v>1.4333333333333333</v>
      </c>
    </row>
    <row r="6" spans="1:24" ht="17.25" customHeight="1" x14ac:dyDescent="0.25">
      <c r="D6" s="1"/>
      <c r="F6" s="15"/>
      <c r="G6" s="14"/>
      <c r="I6" s="19" t="s">
        <v>8</v>
      </c>
      <c r="J6" s="20">
        <f>SUM($K$9:$K$39)</f>
        <v>-9.0277777777777457E-3</v>
      </c>
    </row>
    <row r="7" spans="1:24" ht="9" customHeight="1" x14ac:dyDescent="0.25">
      <c r="C7" s="8"/>
      <c r="D7" s="9"/>
      <c r="E7" s="8"/>
      <c r="F7" s="5"/>
      <c r="S7" s="30"/>
      <c r="T7" s="30"/>
      <c r="U7" s="30"/>
      <c r="V7" s="30"/>
    </row>
    <row r="8" spans="1:24" ht="18.75" customHeight="1" x14ac:dyDescent="0.25">
      <c r="C8" s="2" t="s">
        <v>9</v>
      </c>
      <c r="D8" s="2" t="s">
        <v>10</v>
      </c>
      <c r="E8" s="2" t="s">
        <v>11</v>
      </c>
      <c r="F8" s="2" t="s">
        <v>12</v>
      </c>
      <c r="G8" s="2" t="s">
        <v>11</v>
      </c>
      <c r="H8" s="2" t="s">
        <v>12</v>
      </c>
      <c r="I8" s="2" t="s">
        <v>13</v>
      </c>
      <c r="J8" s="2" t="s">
        <v>14</v>
      </c>
      <c r="K8" s="11" t="s">
        <v>15</v>
      </c>
      <c r="L8" s="53" t="s">
        <v>16</v>
      </c>
      <c r="M8" s="53"/>
      <c r="N8" s="53"/>
      <c r="O8" s="65" t="s">
        <v>36</v>
      </c>
      <c r="R8" s="31"/>
      <c r="S8" s="31" t="s">
        <v>19</v>
      </c>
      <c r="T8" s="32">
        <v>41274</v>
      </c>
      <c r="U8" s="31"/>
      <c r="V8" s="30"/>
    </row>
    <row r="9" spans="1:24" x14ac:dyDescent="0.25">
      <c r="C9" s="7">
        <f>IFERROR(VLOOKUP(D$5,$S$8:$T$19,2,0),"")</f>
        <v>41455</v>
      </c>
      <c r="D9" s="7" t="str">
        <f>PROPER(TEXT(C9,"DDDD"))</f>
        <v>Sábado</v>
      </c>
      <c r="E9" s="22"/>
      <c r="F9" s="22"/>
      <c r="G9" s="22"/>
      <c r="H9" s="22"/>
      <c r="I9" s="25" t="str">
        <f t="shared" ref="I9:I39" si="0">IF(OR(E9="",F9="",G9="",H9=""),"",(H9-E9)-(G9-F9))</f>
        <v/>
      </c>
      <c r="J9" s="22" t="str">
        <f>IF($I9="","",IF($I9=$G$4,"0:00",IF($I9&gt;=$P$9,$I9-$G$4,)))</f>
        <v/>
      </c>
      <c r="K9" s="22" t="str">
        <f t="shared" ref="K9:K39" si="1">IF($I9="","", IF($I9=$G$4,"0:00", IF($I9&lt;=$P$10,$I9-$G$4,)))</f>
        <v/>
      </c>
      <c r="L9" s="54"/>
      <c r="M9" s="54"/>
      <c r="N9" s="54"/>
      <c r="O9" s="31" t="s">
        <v>20</v>
      </c>
      <c r="P9" s="37">
        <v>0.34027777777777773</v>
      </c>
      <c r="Q9" s="31"/>
      <c r="R9" s="31"/>
      <c r="S9" s="31" t="s">
        <v>21</v>
      </c>
      <c r="T9" s="32">
        <v>41305</v>
      </c>
      <c r="U9" s="31"/>
      <c r="V9" s="30"/>
    </row>
    <row r="10" spans="1:24" x14ac:dyDescent="0.25">
      <c r="A10" s="50"/>
      <c r="B10" s="50"/>
      <c r="C10" s="7">
        <f>C9+1</f>
        <v>41456</v>
      </c>
      <c r="D10" s="7" t="str">
        <f>PROPER(TEXT(C10,"DDDD"))</f>
        <v>Domingo</v>
      </c>
      <c r="E10" s="29"/>
      <c r="F10" s="29"/>
      <c r="G10" s="29"/>
      <c r="H10" s="29"/>
      <c r="I10" s="25" t="str">
        <f t="shared" si="0"/>
        <v/>
      </c>
      <c r="J10" s="22" t="str">
        <f t="shared" ref="J10:J39" si="2">IF($I10="","",IF($I10=$G$4,"0:00",IF($I10&gt;=$P$9,$I10-$G$4,)))</f>
        <v/>
      </c>
      <c r="K10" s="22" t="str">
        <f t="shared" si="1"/>
        <v/>
      </c>
      <c r="L10" s="52"/>
      <c r="M10" s="52"/>
      <c r="N10" s="52"/>
      <c r="O10" s="31" t="s">
        <v>22</v>
      </c>
      <c r="P10" s="37">
        <v>0.32569444444444445</v>
      </c>
      <c r="Q10" s="31"/>
      <c r="R10" s="31"/>
      <c r="S10" s="31" t="s">
        <v>23</v>
      </c>
      <c r="T10" s="32">
        <v>41333</v>
      </c>
      <c r="U10" s="31"/>
      <c r="V10" s="30"/>
    </row>
    <row r="11" spans="1:24" x14ac:dyDescent="0.25">
      <c r="C11" s="6">
        <f t="shared" ref="C11:C39" si="3">C10+1</f>
        <v>41457</v>
      </c>
      <c r="D11" s="6" t="str">
        <f t="shared" ref="D11:D39" si="4">PROPER(TEXT(C11,"DDDD"))</f>
        <v>Segunda-Feira</v>
      </c>
      <c r="E11" s="26">
        <v>0.3611111111111111</v>
      </c>
      <c r="F11" s="26">
        <v>0.49652777777777773</v>
      </c>
      <c r="G11" s="26">
        <v>0.54375000000000007</v>
      </c>
      <c r="H11" s="26">
        <v>0.6694444444444444</v>
      </c>
      <c r="I11" s="24">
        <f t="shared" si="0"/>
        <v>0.26111111111111096</v>
      </c>
      <c r="J11" s="43">
        <f t="shared" si="2"/>
        <v>0</v>
      </c>
      <c r="K11" s="21">
        <v>0</v>
      </c>
      <c r="L11" s="78">
        <v>79347</v>
      </c>
      <c r="M11" s="73"/>
      <c r="N11" s="73"/>
      <c r="O11" s="31" t="s">
        <v>37</v>
      </c>
      <c r="P11" s="31"/>
      <c r="Q11" s="31"/>
      <c r="R11" s="31"/>
      <c r="S11" s="31" t="s">
        <v>24</v>
      </c>
      <c r="T11" s="32">
        <v>41364</v>
      </c>
      <c r="U11" s="31"/>
      <c r="V11" s="30"/>
      <c r="W11" s="31"/>
      <c r="X11" s="31"/>
    </row>
    <row r="12" spans="1:24" x14ac:dyDescent="0.25">
      <c r="C12" s="6">
        <f t="shared" si="3"/>
        <v>41458</v>
      </c>
      <c r="D12" s="6" t="str">
        <f t="shared" si="4"/>
        <v>Terça-Feira</v>
      </c>
      <c r="E12" s="21">
        <v>0.33611111111111108</v>
      </c>
      <c r="F12" s="21">
        <v>0.49027777777777781</v>
      </c>
      <c r="G12" s="21">
        <v>0.53472222222222221</v>
      </c>
      <c r="H12" s="71">
        <v>0.71944444444444444</v>
      </c>
      <c r="I12" s="24">
        <f>IF(OR(E12="",F12="",G12="",H12=""),"",(H12-E12)-(G12-F12))</f>
        <v>0.33888888888888896</v>
      </c>
      <c r="J12" s="43">
        <f t="shared" si="2"/>
        <v>0</v>
      </c>
      <c r="K12" s="21">
        <f t="shared" si="1"/>
        <v>0</v>
      </c>
      <c r="M12" s="40" t="s">
        <v>38</v>
      </c>
      <c r="O12" s="74"/>
      <c r="R12" s="31"/>
      <c r="S12" s="31" t="s">
        <v>25</v>
      </c>
      <c r="T12" s="32">
        <v>41394</v>
      </c>
      <c r="U12" s="31"/>
      <c r="V12" s="30"/>
      <c r="W12" s="31"/>
      <c r="X12" s="31"/>
    </row>
    <row r="13" spans="1:24" x14ac:dyDescent="0.25">
      <c r="C13" s="6">
        <f t="shared" si="3"/>
        <v>41459</v>
      </c>
      <c r="D13" s="6" t="str">
        <f t="shared" si="4"/>
        <v>Quarta-Feira</v>
      </c>
      <c r="E13" s="21">
        <v>0.33958333333333335</v>
      </c>
      <c r="F13" s="21">
        <v>0.48819444444444443</v>
      </c>
      <c r="G13" s="21">
        <v>0.57152777777777775</v>
      </c>
      <c r="H13" s="21">
        <v>0.75416666666666676</v>
      </c>
      <c r="I13" s="24">
        <f t="shared" si="0"/>
        <v>0.3312500000000001</v>
      </c>
      <c r="J13" s="43">
        <f t="shared" si="2"/>
        <v>0</v>
      </c>
      <c r="K13" s="21">
        <f t="shared" si="1"/>
        <v>0</v>
      </c>
      <c r="M13" s="40" t="s">
        <v>38</v>
      </c>
      <c r="O13" s="74"/>
      <c r="P13" s="30"/>
      <c r="Q13" s="30"/>
      <c r="R13" s="31"/>
      <c r="S13" s="31" t="s">
        <v>26</v>
      </c>
      <c r="T13" s="32">
        <v>41425</v>
      </c>
      <c r="U13" s="31"/>
      <c r="V13" s="30"/>
      <c r="W13" s="31"/>
      <c r="X13" s="31"/>
    </row>
    <row r="14" spans="1:24" x14ac:dyDescent="0.25">
      <c r="C14" s="42">
        <f t="shared" si="3"/>
        <v>41460</v>
      </c>
      <c r="D14" s="42" t="str">
        <f t="shared" si="4"/>
        <v>Quinta-Feira</v>
      </c>
      <c r="E14" s="64">
        <v>0.34583333333333338</v>
      </c>
      <c r="F14" s="64">
        <v>0.54097222222222219</v>
      </c>
      <c r="G14" s="64">
        <v>0.61875000000000002</v>
      </c>
      <c r="H14" s="79">
        <v>0.75694444444444453</v>
      </c>
      <c r="I14" s="44">
        <f t="shared" si="0"/>
        <v>0.33333333333333331</v>
      </c>
      <c r="J14" s="43" t="str">
        <f t="shared" si="2"/>
        <v>0:00</v>
      </c>
      <c r="K14" s="43" t="str">
        <f t="shared" si="1"/>
        <v>0:00</v>
      </c>
      <c r="M14" s="40" t="s">
        <v>38</v>
      </c>
      <c r="O14" s="74"/>
      <c r="P14" s="30"/>
      <c r="Q14" s="30"/>
      <c r="R14" s="31"/>
      <c r="S14" s="31" t="s">
        <v>27</v>
      </c>
      <c r="T14" s="32">
        <v>41455</v>
      </c>
      <c r="U14" s="31"/>
      <c r="V14" s="30"/>
      <c r="W14" s="31"/>
      <c r="X14" s="31"/>
    </row>
    <row r="15" spans="1:24" x14ac:dyDescent="0.25">
      <c r="C15" s="42">
        <f t="shared" si="3"/>
        <v>41461</v>
      </c>
      <c r="D15" s="42" t="str">
        <f t="shared" si="4"/>
        <v>Sexta-Feira</v>
      </c>
      <c r="E15" s="43">
        <v>0.34930555555555554</v>
      </c>
      <c r="F15" s="43">
        <v>0.49305555555555558</v>
      </c>
      <c r="G15" s="43">
        <v>0.53611111111111109</v>
      </c>
      <c r="H15" s="43">
        <v>0.72638888888888886</v>
      </c>
      <c r="I15" s="44">
        <f t="shared" si="0"/>
        <v>0.33402777777777781</v>
      </c>
      <c r="J15" s="43">
        <f t="shared" si="2"/>
        <v>0</v>
      </c>
      <c r="K15" s="43">
        <f t="shared" si="1"/>
        <v>0</v>
      </c>
      <c r="M15" s="40" t="s">
        <v>38</v>
      </c>
      <c r="O15" s="75"/>
      <c r="P15" s="30"/>
      <c r="Q15" s="30"/>
      <c r="R15" s="31"/>
      <c r="S15" s="31" t="s">
        <v>28</v>
      </c>
      <c r="T15" s="32">
        <v>41486</v>
      </c>
      <c r="U15" s="31"/>
      <c r="V15" s="30"/>
      <c r="W15" s="31"/>
      <c r="X15" s="31"/>
    </row>
    <row r="16" spans="1:24" x14ac:dyDescent="0.25">
      <c r="B16" s="50"/>
      <c r="C16" s="7">
        <f t="shared" si="3"/>
        <v>41462</v>
      </c>
      <c r="D16" s="7" t="str">
        <f t="shared" si="4"/>
        <v>Sábado</v>
      </c>
      <c r="E16" s="29"/>
      <c r="F16" s="29"/>
      <c r="G16" s="29"/>
      <c r="H16" s="29"/>
      <c r="I16" s="25" t="str">
        <f t="shared" si="0"/>
        <v/>
      </c>
      <c r="J16" s="22" t="str">
        <f t="shared" si="2"/>
        <v/>
      </c>
      <c r="K16" s="22" t="str">
        <f t="shared" si="1"/>
        <v/>
      </c>
      <c r="O16" s="74"/>
      <c r="P16" s="30"/>
      <c r="Q16" s="30"/>
      <c r="R16" s="31"/>
      <c r="S16" s="31" t="s">
        <v>5</v>
      </c>
      <c r="T16" s="32">
        <v>41517</v>
      </c>
      <c r="U16" s="31"/>
      <c r="V16" s="30"/>
      <c r="W16" s="31"/>
      <c r="X16" s="31"/>
    </row>
    <row r="17" spans="2:24" x14ac:dyDescent="0.25">
      <c r="B17" s="50"/>
      <c r="C17" s="7">
        <f t="shared" si="3"/>
        <v>41463</v>
      </c>
      <c r="D17" s="7" t="str">
        <f t="shared" si="4"/>
        <v>Domingo</v>
      </c>
      <c r="E17" s="29"/>
      <c r="F17" s="29"/>
      <c r="G17" s="29"/>
      <c r="H17" s="29"/>
      <c r="I17" s="25" t="str">
        <f t="shared" si="0"/>
        <v/>
      </c>
      <c r="J17" s="22" t="str">
        <f t="shared" si="2"/>
        <v/>
      </c>
      <c r="K17" s="22" t="str">
        <f t="shared" si="1"/>
        <v/>
      </c>
      <c r="O17" s="74"/>
      <c r="P17" s="30"/>
      <c r="Q17" s="30"/>
      <c r="R17" s="31"/>
      <c r="S17" s="31" t="s">
        <v>29</v>
      </c>
      <c r="T17" s="32">
        <v>41547</v>
      </c>
      <c r="U17" s="31"/>
      <c r="V17" s="30"/>
      <c r="W17" s="31"/>
      <c r="X17" s="31"/>
    </row>
    <row r="18" spans="2:24" x14ac:dyDescent="0.25">
      <c r="C18" s="6">
        <f t="shared" si="3"/>
        <v>41464</v>
      </c>
      <c r="D18" s="6" t="str">
        <f t="shared" si="4"/>
        <v>Segunda-Feira</v>
      </c>
      <c r="E18" s="26">
        <v>0.34236111111111112</v>
      </c>
      <c r="F18" s="26">
        <v>0.52847222222222223</v>
      </c>
      <c r="G18" s="26">
        <v>0.57013888888888886</v>
      </c>
      <c r="H18" s="26">
        <v>0.625</v>
      </c>
      <c r="I18" s="24">
        <f t="shared" si="0"/>
        <v>0.24097222222222225</v>
      </c>
      <c r="J18" s="21">
        <f t="shared" si="2"/>
        <v>0</v>
      </c>
      <c r="K18" s="21">
        <v>0</v>
      </c>
      <c r="L18" s="40">
        <v>79762</v>
      </c>
      <c r="M18" s="40" t="s">
        <v>38</v>
      </c>
      <c r="N18" s="40" t="s">
        <v>39</v>
      </c>
      <c r="O18" s="74"/>
      <c r="P18" s="30"/>
      <c r="Q18" s="30"/>
      <c r="R18" s="31"/>
      <c r="S18" s="31" t="s">
        <v>30</v>
      </c>
      <c r="T18" s="32">
        <v>41578</v>
      </c>
      <c r="U18" s="31"/>
      <c r="V18" s="30"/>
      <c r="W18" s="31"/>
      <c r="X18" s="31"/>
    </row>
    <row r="19" spans="2:24" x14ac:dyDescent="0.25">
      <c r="C19" s="6">
        <f t="shared" si="3"/>
        <v>41465</v>
      </c>
      <c r="D19" s="6" t="str">
        <f t="shared" si="4"/>
        <v>Terça-Feira</v>
      </c>
      <c r="E19" s="21">
        <v>0.33333333333333331</v>
      </c>
      <c r="F19" s="21">
        <v>0.49374999999999997</v>
      </c>
      <c r="G19" s="21">
        <v>0.58124999999999993</v>
      </c>
      <c r="H19" s="21">
        <v>0.75416666666666676</v>
      </c>
      <c r="I19" s="24">
        <f t="shared" si="0"/>
        <v>0.33333333333333348</v>
      </c>
      <c r="J19" s="21" t="str">
        <f t="shared" si="2"/>
        <v>0:00</v>
      </c>
      <c r="K19" s="21" t="str">
        <f>IF($I19="","", IF($I19=$G$4,"0:00", IF($I19&lt;=$P$10,$I19-$G$4,)))</f>
        <v>0:00</v>
      </c>
      <c r="M19" s="40" t="s">
        <v>38</v>
      </c>
      <c r="O19" s="74"/>
      <c r="P19" s="30"/>
      <c r="Q19" s="30"/>
      <c r="R19" s="31"/>
      <c r="S19" s="31" t="s">
        <v>31</v>
      </c>
      <c r="T19" s="32">
        <v>41608</v>
      </c>
      <c r="U19" s="31"/>
      <c r="V19" s="30"/>
      <c r="W19" s="31"/>
      <c r="X19" s="31"/>
    </row>
    <row r="20" spans="2:24" x14ac:dyDescent="0.25">
      <c r="C20" s="6">
        <f t="shared" si="3"/>
        <v>41466</v>
      </c>
      <c r="D20" s="6" t="str">
        <f t="shared" si="4"/>
        <v>Quarta-Feira</v>
      </c>
      <c r="E20" s="21">
        <v>0.34583333333333338</v>
      </c>
      <c r="F20" s="21">
        <v>0.4916666666666667</v>
      </c>
      <c r="G20" s="21">
        <v>0.53611111111111109</v>
      </c>
      <c r="H20" s="21">
        <v>0.72013888888888899</v>
      </c>
      <c r="I20" s="24">
        <f t="shared" si="0"/>
        <v>0.32986111111111122</v>
      </c>
      <c r="J20" s="21">
        <f t="shared" si="2"/>
        <v>0</v>
      </c>
      <c r="K20" s="21">
        <f t="shared" si="1"/>
        <v>0</v>
      </c>
      <c r="M20" s="40" t="s">
        <v>38</v>
      </c>
      <c r="O20" s="74"/>
      <c r="P20" s="30"/>
      <c r="Q20" s="30"/>
      <c r="R20" s="31"/>
      <c r="S20" s="31"/>
      <c r="T20" s="31"/>
      <c r="U20" s="31"/>
      <c r="V20" s="30"/>
      <c r="W20" s="31"/>
      <c r="X20" s="31"/>
    </row>
    <row r="21" spans="2:24" x14ac:dyDescent="0.25">
      <c r="C21" s="42">
        <f t="shared" si="3"/>
        <v>41467</v>
      </c>
      <c r="D21" s="42" t="str">
        <f t="shared" si="4"/>
        <v>Quinta-Feira</v>
      </c>
      <c r="E21" s="64">
        <v>0.36736111111111108</v>
      </c>
      <c r="F21" s="64">
        <v>0.51250000000000007</v>
      </c>
      <c r="G21" s="64">
        <v>0.5541666666666667</v>
      </c>
      <c r="H21" s="64">
        <v>0.74236111111111114</v>
      </c>
      <c r="I21" s="44">
        <f t="shared" si="0"/>
        <v>0.33333333333333343</v>
      </c>
      <c r="J21" s="43" t="str">
        <f t="shared" si="2"/>
        <v>0:00</v>
      </c>
      <c r="K21" s="43" t="str">
        <f t="shared" si="1"/>
        <v>0:00</v>
      </c>
      <c r="M21" s="40" t="s">
        <v>38</v>
      </c>
      <c r="O21" s="74"/>
      <c r="P21" s="30"/>
      <c r="Q21" s="30"/>
      <c r="R21" s="31"/>
      <c r="S21" s="35"/>
      <c r="T21" s="31"/>
      <c r="U21" s="31"/>
      <c r="V21" s="30"/>
      <c r="W21" s="31"/>
      <c r="X21" s="31"/>
    </row>
    <row r="22" spans="2:24" x14ac:dyDescent="0.25">
      <c r="C22" s="42">
        <f t="shared" si="3"/>
        <v>41468</v>
      </c>
      <c r="D22" s="42" t="str">
        <f t="shared" si="4"/>
        <v>Sexta-Feira</v>
      </c>
      <c r="E22" s="64">
        <v>0.35625000000000001</v>
      </c>
      <c r="F22" s="64">
        <v>0.49305555555555558</v>
      </c>
      <c r="G22" s="64">
        <v>0.5541666666666667</v>
      </c>
      <c r="H22" s="64">
        <v>0.74791666666666667</v>
      </c>
      <c r="I22" s="44">
        <f t="shared" si="0"/>
        <v>0.33055555555555555</v>
      </c>
      <c r="J22" s="43">
        <f t="shared" si="2"/>
        <v>0</v>
      </c>
      <c r="K22" s="43">
        <f t="shared" si="1"/>
        <v>0</v>
      </c>
      <c r="M22" s="40" t="s">
        <v>38</v>
      </c>
      <c r="O22" s="74"/>
      <c r="P22" s="30"/>
      <c r="Q22" s="30"/>
      <c r="R22" s="31"/>
      <c r="S22" s="31"/>
      <c r="T22" s="31"/>
      <c r="U22" s="31"/>
      <c r="V22" s="30"/>
      <c r="W22" s="31"/>
      <c r="X22" s="31"/>
    </row>
    <row r="23" spans="2:24" x14ac:dyDescent="0.25">
      <c r="C23" s="7">
        <f t="shared" si="3"/>
        <v>41469</v>
      </c>
      <c r="D23" s="7" t="str">
        <f t="shared" si="4"/>
        <v>Sábado</v>
      </c>
      <c r="E23" s="29"/>
      <c r="F23" s="29"/>
      <c r="G23" s="29"/>
      <c r="H23" s="29"/>
      <c r="I23" s="25" t="str">
        <f t="shared" si="0"/>
        <v/>
      </c>
      <c r="J23" s="22" t="str">
        <f>IF($I23="","",IF($I23=$G$4,"0:00",IF($I23&gt;=$P$9,$I23-$G$4,)))</f>
        <v/>
      </c>
      <c r="K23" s="22" t="str">
        <f>IF($I23="","", IF($I23=$G$4,"0:00", IF($I23&lt;=$P$10,$I23-$G$4,)))</f>
        <v/>
      </c>
      <c r="O23" s="74"/>
      <c r="P23" s="30"/>
      <c r="Q23" s="30"/>
      <c r="R23" s="31"/>
      <c r="S23" s="31"/>
      <c r="T23" s="31"/>
      <c r="U23" s="31"/>
      <c r="V23" s="30"/>
      <c r="W23" s="31"/>
      <c r="X23" s="31"/>
    </row>
    <row r="24" spans="2:24" x14ac:dyDescent="0.25">
      <c r="C24" s="7">
        <f t="shared" si="3"/>
        <v>41470</v>
      </c>
      <c r="D24" s="7" t="str">
        <f t="shared" si="4"/>
        <v>Domingo</v>
      </c>
      <c r="E24" s="29"/>
      <c r="F24" s="29"/>
      <c r="G24" s="29"/>
      <c r="H24" s="29"/>
      <c r="I24" s="25" t="str">
        <f t="shared" si="0"/>
        <v/>
      </c>
      <c r="J24" s="22" t="str">
        <f>IF($I24="","",IF($I24=$G$4,"0:00",IF($I24&gt;=$P$9,$I24-$G$4,)))</f>
        <v/>
      </c>
      <c r="K24" s="22" t="str">
        <f t="shared" si="1"/>
        <v/>
      </c>
      <c r="O24" s="74"/>
      <c r="P24" s="30"/>
      <c r="Q24" s="30"/>
      <c r="R24" s="31"/>
      <c r="S24" s="31"/>
      <c r="T24" s="31"/>
      <c r="U24" s="31"/>
      <c r="V24" s="31"/>
      <c r="W24" s="31"/>
      <c r="X24" s="31"/>
    </row>
    <row r="25" spans="2:24" x14ac:dyDescent="0.25">
      <c r="C25" s="6">
        <f t="shared" si="3"/>
        <v>41471</v>
      </c>
      <c r="D25" s="6" t="str">
        <f t="shared" si="4"/>
        <v>Segunda-Feira</v>
      </c>
      <c r="E25" s="23">
        <v>0.28611111111111115</v>
      </c>
      <c r="F25" s="23">
        <v>0.50902777777777775</v>
      </c>
      <c r="G25" s="23">
        <v>0.56944444444444442</v>
      </c>
      <c r="H25" s="23">
        <v>0.76944444444444438</v>
      </c>
      <c r="I25" s="24">
        <f t="shared" si="0"/>
        <v>0.42291666666666655</v>
      </c>
      <c r="J25" s="21">
        <f t="shared" si="2"/>
        <v>8.9583333333333237E-2</v>
      </c>
      <c r="K25" s="21">
        <f t="shared" si="1"/>
        <v>0</v>
      </c>
      <c r="L25" s="40">
        <v>80252</v>
      </c>
      <c r="M25" s="40" t="s">
        <v>38</v>
      </c>
      <c r="N25" s="40" t="s">
        <v>40</v>
      </c>
      <c r="O25" s="74"/>
      <c r="P25" s="30"/>
      <c r="Q25" s="30"/>
      <c r="R25" s="30"/>
      <c r="S25" s="33"/>
      <c r="T25" s="30"/>
      <c r="U25" s="30"/>
      <c r="V25" s="30"/>
    </row>
    <row r="26" spans="2:24" x14ac:dyDescent="0.25">
      <c r="C26" s="6">
        <f t="shared" si="3"/>
        <v>41472</v>
      </c>
      <c r="D26" s="6" t="str">
        <f t="shared" si="4"/>
        <v>Terça-Feira</v>
      </c>
      <c r="E26" s="26">
        <v>0.35694444444444445</v>
      </c>
      <c r="F26" s="26">
        <v>0.50555555555555554</v>
      </c>
      <c r="G26" s="26">
        <v>0.55208333333333337</v>
      </c>
      <c r="H26" s="38">
        <v>0.90277777777777779</v>
      </c>
      <c r="I26" s="24">
        <f t="shared" si="0"/>
        <v>0.49930555555555556</v>
      </c>
      <c r="J26" s="21">
        <f t="shared" si="2"/>
        <v>0.16597222222222224</v>
      </c>
      <c r="K26" s="21">
        <f t="shared" si="1"/>
        <v>0</v>
      </c>
      <c r="L26" s="40">
        <v>80253</v>
      </c>
      <c r="M26" s="40" t="s">
        <v>38</v>
      </c>
      <c r="N26" s="40" t="s">
        <v>40</v>
      </c>
      <c r="O26" s="74"/>
      <c r="P26" s="30"/>
      <c r="Q26" s="30"/>
      <c r="R26" s="30"/>
      <c r="S26" s="30"/>
      <c r="T26" s="30"/>
      <c r="U26" s="30"/>
      <c r="V26" s="30"/>
    </row>
    <row r="27" spans="2:24" x14ac:dyDescent="0.25">
      <c r="C27" s="6">
        <f t="shared" si="3"/>
        <v>41473</v>
      </c>
      <c r="D27" s="6" t="str">
        <f t="shared" si="4"/>
        <v>Quarta-Feira</v>
      </c>
      <c r="E27" s="26">
        <v>0.36041666666666666</v>
      </c>
      <c r="F27" s="26">
        <v>0.50486111111111109</v>
      </c>
      <c r="G27" s="26">
        <v>0.54652777777777783</v>
      </c>
      <c r="H27" s="26">
        <v>0.80347222222222225</v>
      </c>
      <c r="I27" s="24">
        <f t="shared" si="0"/>
        <v>0.40138888888888885</v>
      </c>
      <c r="J27" s="21">
        <f t="shared" si="2"/>
        <v>6.8055555555555536E-2</v>
      </c>
      <c r="K27" s="21">
        <f t="shared" si="1"/>
        <v>0</v>
      </c>
      <c r="L27" s="40">
        <v>80543</v>
      </c>
      <c r="M27" s="40" t="s">
        <v>34</v>
      </c>
      <c r="N27" s="40" t="s">
        <v>40</v>
      </c>
      <c r="O27" s="74"/>
      <c r="P27" s="30"/>
      <c r="Q27" s="34"/>
      <c r="R27" s="30"/>
      <c r="S27" s="30"/>
      <c r="T27" s="30"/>
      <c r="U27" s="30"/>
      <c r="V27" s="30"/>
    </row>
    <row r="28" spans="2:24" x14ac:dyDescent="0.25">
      <c r="C28" s="6">
        <f t="shared" si="3"/>
        <v>41474</v>
      </c>
      <c r="D28" s="6" t="str">
        <f t="shared" si="4"/>
        <v>Quinta-Feira</v>
      </c>
      <c r="E28" s="23">
        <v>0.34722222222222227</v>
      </c>
      <c r="F28" s="23">
        <v>0.57013888888888886</v>
      </c>
      <c r="G28" s="23">
        <v>0.6118055555555556</v>
      </c>
      <c r="H28" s="39">
        <v>0.7729166666666667</v>
      </c>
      <c r="I28" s="24">
        <f t="shared" si="0"/>
        <v>0.38402777777777769</v>
      </c>
      <c r="J28" s="21">
        <f t="shared" si="2"/>
        <v>5.0694444444444375E-2</v>
      </c>
      <c r="K28" s="21">
        <f t="shared" si="1"/>
        <v>0</v>
      </c>
      <c r="L28" s="40">
        <v>80540</v>
      </c>
      <c r="M28" s="40" t="s">
        <v>34</v>
      </c>
      <c r="N28" s="40" t="s">
        <v>40</v>
      </c>
      <c r="O28" s="74"/>
      <c r="P28" s="30"/>
      <c r="Q28" s="30"/>
      <c r="R28" s="30"/>
      <c r="S28" s="30"/>
      <c r="T28" s="30"/>
      <c r="U28" s="30"/>
      <c r="V28" s="30"/>
    </row>
    <row r="29" spans="2:24" x14ac:dyDescent="0.25">
      <c r="C29" s="42">
        <f t="shared" si="3"/>
        <v>41475</v>
      </c>
      <c r="D29" s="42" t="str">
        <f t="shared" si="4"/>
        <v>Sexta-Feira</v>
      </c>
      <c r="E29" s="56">
        <v>0.35000000000000003</v>
      </c>
      <c r="F29" s="56">
        <v>0.5229166666666667</v>
      </c>
      <c r="G29" s="56">
        <v>0.56458333333333333</v>
      </c>
      <c r="H29" s="57">
        <v>0.89930555555555547</v>
      </c>
      <c r="I29" s="44">
        <f t="shared" si="0"/>
        <v>0.50763888888888886</v>
      </c>
      <c r="J29" s="43">
        <f t="shared" si="2"/>
        <v>0.17430555555555555</v>
      </c>
      <c r="K29" s="43">
        <f t="shared" si="1"/>
        <v>0</v>
      </c>
      <c r="L29" s="40">
        <v>80711</v>
      </c>
      <c r="M29" s="40" t="s">
        <v>34</v>
      </c>
      <c r="N29" s="40" t="s">
        <v>40</v>
      </c>
      <c r="O29" s="74"/>
      <c r="P29" s="30"/>
      <c r="Q29" s="30"/>
      <c r="R29" s="30"/>
      <c r="S29" s="30"/>
      <c r="T29" s="30"/>
      <c r="U29" s="30"/>
      <c r="V29" s="30"/>
    </row>
    <row r="30" spans="2:24" x14ac:dyDescent="0.25">
      <c r="C30" s="7">
        <f t="shared" si="3"/>
        <v>41476</v>
      </c>
      <c r="D30" s="7" t="str">
        <f t="shared" si="4"/>
        <v>Sábado</v>
      </c>
      <c r="E30" s="29"/>
      <c r="F30" s="27"/>
      <c r="G30" s="27"/>
      <c r="H30" s="27"/>
      <c r="I30" s="25" t="str">
        <f t="shared" si="0"/>
        <v/>
      </c>
      <c r="J30" s="22" t="str">
        <f t="shared" si="2"/>
        <v/>
      </c>
      <c r="K30" s="22" t="str">
        <f>IF($I30="","", IF($I30=$G$4,"0:00", IF($I30&lt;=$P$10,$I30-$G$4,)))</f>
        <v/>
      </c>
      <c r="O30" s="74"/>
    </row>
    <row r="31" spans="2:24" x14ac:dyDescent="0.25">
      <c r="C31" s="7">
        <f t="shared" si="3"/>
        <v>41477</v>
      </c>
      <c r="D31" s="7" t="str">
        <f t="shared" si="4"/>
        <v>Domingo</v>
      </c>
      <c r="E31" s="29">
        <v>0.42152777777777778</v>
      </c>
      <c r="F31" s="22">
        <v>0.63194444444444442</v>
      </c>
      <c r="G31" s="22">
        <v>0</v>
      </c>
      <c r="H31" s="22">
        <v>0</v>
      </c>
      <c r="I31" s="25">
        <f t="shared" si="0"/>
        <v>0.21041666666666664</v>
      </c>
      <c r="J31" s="22">
        <v>0.21041666666666667</v>
      </c>
      <c r="K31" s="22">
        <v>0</v>
      </c>
      <c r="L31" s="40">
        <v>80713</v>
      </c>
      <c r="O31" s="74"/>
    </row>
    <row r="32" spans="2:24" x14ac:dyDescent="0.25">
      <c r="C32" s="6">
        <f t="shared" si="3"/>
        <v>41478</v>
      </c>
      <c r="D32" s="6" t="str">
        <f t="shared" si="4"/>
        <v>Segunda-Feira</v>
      </c>
      <c r="E32" s="26">
        <v>0.44375000000000003</v>
      </c>
      <c r="F32" s="26">
        <v>0.48055555555555557</v>
      </c>
      <c r="G32" s="26">
        <v>0.54999999999999993</v>
      </c>
      <c r="H32" s="26">
        <v>0.86111111111111116</v>
      </c>
      <c r="I32" s="24">
        <f t="shared" si="0"/>
        <v>0.34791666666666676</v>
      </c>
      <c r="J32" s="24">
        <f t="shared" si="2"/>
        <v>1.4583333333333448E-2</v>
      </c>
      <c r="K32" s="21">
        <f>IF($I32="","", IF($I32=$G$4,"0:00", IF($I32&lt;=$P$10,$I32-$G$4,)))</f>
        <v>0</v>
      </c>
      <c r="L32" s="40">
        <v>80735</v>
      </c>
      <c r="M32" s="40" t="s">
        <v>34</v>
      </c>
      <c r="N32" s="40" t="s">
        <v>41</v>
      </c>
      <c r="O32" s="74"/>
    </row>
    <row r="33" spans="3:15" x14ac:dyDescent="0.25">
      <c r="C33" s="6">
        <f t="shared" si="3"/>
        <v>41479</v>
      </c>
      <c r="D33" s="6" t="str">
        <f t="shared" si="4"/>
        <v>Terça-Feira</v>
      </c>
      <c r="E33" s="21">
        <v>0.3576388888888889</v>
      </c>
      <c r="F33" s="21">
        <v>0.51041666666666663</v>
      </c>
      <c r="G33" s="21">
        <v>0.55208333333333337</v>
      </c>
      <c r="H33" s="21">
        <v>0.73749999999999993</v>
      </c>
      <c r="I33" s="24">
        <f t="shared" si="0"/>
        <v>0.3381944444444443</v>
      </c>
      <c r="J33" s="21">
        <f t="shared" si="2"/>
        <v>0</v>
      </c>
      <c r="K33" s="21">
        <f t="shared" si="1"/>
        <v>0</v>
      </c>
      <c r="O33" s="74"/>
    </row>
    <row r="34" spans="3:15" x14ac:dyDescent="0.25">
      <c r="C34" s="6">
        <f t="shared" si="3"/>
        <v>41480</v>
      </c>
      <c r="D34" s="6" t="str">
        <f t="shared" si="4"/>
        <v>Quarta-Feira</v>
      </c>
      <c r="E34" s="23">
        <v>0.35972222222222222</v>
      </c>
      <c r="F34" s="55">
        <v>0.61249999999999993</v>
      </c>
      <c r="G34" s="55">
        <v>0.6791666666666667</v>
      </c>
      <c r="H34" s="80">
        <v>0.7597222222222223</v>
      </c>
      <c r="I34" s="24">
        <f t="shared" si="0"/>
        <v>0.33333333333333331</v>
      </c>
      <c r="J34" s="21" t="str">
        <f t="shared" si="2"/>
        <v>0:00</v>
      </c>
      <c r="K34" s="21" t="str">
        <f t="shared" si="1"/>
        <v>0:00</v>
      </c>
      <c r="L34" s="40">
        <v>80940</v>
      </c>
      <c r="O34" s="74"/>
    </row>
    <row r="35" spans="3:15" x14ac:dyDescent="0.25">
      <c r="C35" s="42">
        <f t="shared" si="3"/>
        <v>41481</v>
      </c>
      <c r="D35" s="42" t="str">
        <f t="shared" si="4"/>
        <v>Quinta-Feira</v>
      </c>
      <c r="E35" s="56">
        <v>0.35000000000000003</v>
      </c>
      <c r="F35" s="63">
        <v>0.49861111111111112</v>
      </c>
      <c r="G35" s="63">
        <v>0.54375000000000007</v>
      </c>
      <c r="H35" s="69">
        <v>0.82777777777777783</v>
      </c>
      <c r="I35" s="44">
        <f t="shared" si="0"/>
        <v>0.43263888888888885</v>
      </c>
      <c r="J35" s="43">
        <f t="shared" si="2"/>
        <v>9.9305555555555536E-2</v>
      </c>
      <c r="K35" s="43">
        <f t="shared" si="1"/>
        <v>0</v>
      </c>
      <c r="L35" s="40">
        <v>81083</v>
      </c>
      <c r="O35" s="76"/>
    </row>
    <row r="36" spans="3:15" x14ac:dyDescent="0.25">
      <c r="C36" s="42">
        <f t="shared" si="3"/>
        <v>41482</v>
      </c>
      <c r="D36" s="42" t="str">
        <f t="shared" si="4"/>
        <v>Sexta-Feira</v>
      </c>
      <c r="E36" s="56">
        <v>0.34236111111111112</v>
      </c>
      <c r="F36" s="56">
        <v>0.4916666666666667</v>
      </c>
      <c r="G36" s="56">
        <v>0.53333333333333333</v>
      </c>
      <c r="H36" s="70">
        <v>0.78541666666666676</v>
      </c>
      <c r="I36" s="44">
        <f t="shared" si="0"/>
        <v>0.40138888888888902</v>
      </c>
      <c r="J36" s="43">
        <f t="shared" si="2"/>
        <v>6.8055555555555702E-2</v>
      </c>
      <c r="K36" s="43">
        <f t="shared" si="1"/>
        <v>0</v>
      </c>
      <c r="L36" s="40">
        <v>81224</v>
      </c>
      <c r="O36" s="74"/>
    </row>
    <row r="37" spans="3:15" x14ac:dyDescent="0.25">
      <c r="C37" s="7">
        <f t="shared" si="3"/>
        <v>41483</v>
      </c>
      <c r="D37" s="7" t="str">
        <f t="shared" si="4"/>
        <v>Sábado</v>
      </c>
      <c r="E37" s="22">
        <v>0.35972222222222222</v>
      </c>
      <c r="F37" s="22">
        <v>0.53402777777777777</v>
      </c>
      <c r="G37" s="22">
        <v>0.61388888888888882</v>
      </c>
      <c r="H37" s="72">
        <v>0.78749999999999998</v>
      </c>
      <c r="I37" s="25">
        <f t="shared" si="0"/>
        <v>0.34791666666666671</v>
      </c>
      <c r="J37" s="22">
        <v>0.34791666666666665</v>
      </c>
      <c r="K37" s="22">
        <f t="shared" si="1"/>
        <v>0</v>
      </c>
      <c r="L37" s="40">
        <v>81229</v>
      </c>
      <c r="O37" s="74"/>
    </row>
    <row r="38" spans="3:15" x14ac:dyDescent="0.25">
      <c r="C38" s="7">
        <f t="shared" si="3"/>
        <v>41484</v>
      </c>
      <c r="D38" s="7" t="str">
        <f t="shared" si="4"/>
        <v>Domingo</v>
      </c>
      <c r="E38" s="22">
        <v>0.40625</v>
      </c>
      <c r="F38" s="22">
        <v>0.55069444444444449</v>
      </c>
      <c r="G38" s="22">
        <v>0</v>
      </c>
      <c r="H38" s="22">
        <v>0</v>
      </c>
      <c r="I38" s="25">
        <f t="shared" si="0"/>
        <v>0.14444444444444449</v>
      </c>
      <c r="J38" s="22">
        <v>0.14444444444444446</v>
      </c>
      <c r="K38" s="22">
        <v>0</v>
      </c>
      <c r="L38" s="40">
        <v>81250</v>
      </c>
      <c r="O38" s="74"/>
    </row>
    <row r="39" spans="3:15" x14ac:dyDescent="0.25">
      <c r="C39" s="6">
        <f t="shared" si="3"/>
        <v>41485</v>
      </c>
      <c r="D39" s="6" t="str">
        <f t="shared" si="4"/>
        <v>Segunda-Feira</v>
      </c>
      <c r="E39" s="26">
        <v>0.36944444444444446</v>
      </c>
      <c r="F39" s="26">
        <v>0.49236111111111108</v>
      </c>
      <c r="G39" s="26">
        <v>0.54861111111111105</v>
      </c>
      <c r="H39" s="26">
        <v>0.75</v>
      </c>
      <c r="I39" s="24">
        <f t="shared" si="0"/>
        <v>0.32430555555555557</v>
      </c>
      <c r="J39" s="24">
        <f t="shared" si="2"/>
        <v>0</v>
      </c>
      <c r="K39" s="21">
        <f t="shared" si="1"/>
        <v>-9.0277777777777457E-3</v>
      </c>
      <c r="O39" s="74"/>
    </row>
    <row r="40" spans="3:15" ht="25.5" customHeight="1" x14ac:dyDescent="0.25">
      <c r="C40" s="3"/>
      <c r="D40" s="3"/>
      <c r="E40" s="3"/>
      <c r="F40" s="3"/>
      <c r="G40" s="3"/>
      <c r="H40" s="3"/>
      <c r="I40" s="4"/>
      <c r="J40" s="28"/>
      <c r="K40" s="4"/>
    </row>
  </sheetData>
  <mergeCells count="4">
    <mergeCell ref="C1:K3"/>
    <mergeCell ref="O1:R1"/>
    <mergeCell ref="O2:R3"/>
    <mergeCell ref="O4:R4"/>
  </mergeCells>
  <conditionalFormatting sqref="G5">
    <cfRule type="cellIs" dxfId="15" priority="1" stopIfTrue="1" operator="lessThan">
      <formula>0</formula>
    </cfRule>
    <cfRule type="cellIs" dxfId="14" priority="2" stopIfTrue="1" operator="greaterThan">
      <formula>0</formula>
    </cfRule>
  </conditionalFormatting>
  <dataValidations disablePrompts="1" count="1">
    <dataValidation type="list" allowBlank="1" showInputMessage="1" showErrorMessage="1" sqref="D5">
      <formula1>$S$8:$S$19</formula1>
    </dataValidation>
  </dataValidations>
  <pageMargins left="0.511811024" right="0.511811024" top="0.78740157499999996" bottom="0.78740157499999996" header="0.31496062000000002" footer="0.31496062000000002"/>
  <pageSetup paperSize="9" orientation="portrait" horizontalDpi="200" verticalDpi="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40"/>
  <sheetViews>
    <sheetView workbookViewId="0">
      <selection activeCell="J7" sqref="J7"/>
    </sheetView>
  </sheetViews>
  <sheetFormatPr defaultRowHeight="15" x14ac:dyDescent="0.25"/>
  <cols>
    <col min="1" max="1" width="1.28515625" customWidth="1"/>
    <col min="2" max="2" width="1" customWidth="1"/>
    <col min="3" max="3" width="10.7109375" bestFit="1" customWidth="1"/>
    <col min="4" max="4" width="13.85546875" customWidth="1"/>
    <col min="5" max="5" width="8.5703125" customWidth="1"/>
    <col min="6" max="6" width="8.28515625" customWidth="1"/>
    <col min="7" max="7" width="10.85546875" customWidth="1"/>
    <col min="8" max="8" width="8.85546875" customWidth="1"/>
    <col min="9" max="9" width="13.140625" customWidth="1"/>
    <col min="10" max="10" width="10.28515625" customWidth="1"/>
    <col min="11" max="11" width="10" customWidth="1"/>
    <col min="12" max="13" width="7.28515625" style="83" customWidth="1"/>
    <col min="14" max="14" width="0.28515625" style="30" customWidth="1"/>
    <col min="15" max="15" width="9.5703125" style="30" customWidth="1"/>
    <col min="16" max="16" width="0.140625" style="30" customWidth="1"/>
    <col min="17" max="17" width="9.140625" hidden="1" customWidth="1"/>
    <col min="18" max="18" width="22.42578125" customWidth="1"/>
    <col min="19" max="19" width="0.28515625" style="31" customWidth="1"/>
    <col min="20" max="20" width="1.5703125" style="31" hidden="1" customWidth="1"/>
    <col min="21" max="21" width="9.140625" style="31"/>
  </cols>
  <sheetData>
    <row r="1" spans="3:21" ht="15" customHeight="1" x14ac:dyDescent="0.25">
      <c r="C1" s="135" t="s">
        <v>0</v>
      </c>
      <c r="D1" s="136"/>
      <c r="E1" s="136"/>
      <c r="F1" s="136"/>
      <c r="G1" s="136"/>
      <c r="H1" s="136"/>
      <c r="I1" s="136"/>
      <c r="J1" s="136"/>
      <c r="K1" s="137"/>
      <c r="N1" s="144" t="s">
        <v>1</v>
      </c>
      <c r="O1" s="145"/>
      <c r="P1" s="145"/>
      <c r="Q1" s="145"/>
      <c r="R1" s="146"/>
    </row>
    <row r="2" spans="3:21" ht="9" customHeight="1" x14ac:dyDescent="0.25">
      <c r="C2" s="138"/>
      <c r="D2" s="139"/>
      <c r="E2" s="139"/>
      <c r="F2" s="139"/>
      <c r="G2" s="139"/>
      <c r="H2" s="139"/>
      <c r="I2" s="139"/>
      <c r="J2" s="139"/>
      <c r="K2" s="140"/>
      <c r="N2" s="147"/>
      <c r="O2" s="148"/>
      <c r="P2" s="148"/>
      <c r="Q2" s="148"/>
      <c r="R2" s="149"/>
    </row>
    <row r="3" spans="3:21" ht="9" customHeight="1" x14ac:dyDescent="0.25">
      <c r="C3" s="141"/>
      <c r="D3" s="142"/>
      <c r="E3" s="142"/>
      <c r="F3" s="139"/>
      <c r="G3" s="142"/>
      <c r="H3" s="142"/>
      <c r="I3" s="139"/>
      <c r="J3" s="139"/>
      <c r="K3" s="143"/>
      <c r="N3" s="150"/>
      <c r="O3" s="151"/>
      <c r="P3" s="151"/>
      <c r="Q3" s="151"/>
      <c r="R3" s="152"/>
    </row>
    <row r="4" spans="3:21" ht="17.25" customHeight="1" x14ac:dyDescent="0.25">
      <c r="F4" s="17" t="s">
        <v>2</v>
      </c>
      <c r="G4" s="13">
        <v>0.33333333333333331</v>
      </c>
      <c r="I4" s="19" t="s">
        <v>3</v>
      </c>
      <c r="J4" s="20">
        <f>SUM($I$9:$I$39)</f>
        <v>6.4972222222222218</v>
      </c>
      <c r="N4" s="144"/>
      <c r="O4" s="145"/>
      <c r="P4" s="145"/>
      <c r="Q4" s="145"/>
      <c r="R4" s="146"/>
      <c r="U4" s="37"/>
    </row>
    <row r="5" spans="3:21" ht="17.25" customHeight="1" x14ac:dyDescent="0.25">
      <c r="C5" s="2" t="s">
        <v>4</v>
      </c>
      <c r="D5" s="10" t="s">
        <v>28</v>
      </c>
      <c r="F5" s="18" t="s">
        <v>6</v>
      </c>
      <c r="G5" s="16">
        <f>SUM(J9:J39,K9:K39)</f>
        <v>0.81944444444444398</v>
      </c>
      <c r="I5" s="19" t="s">
        <v>7</v>
      </c>
      <c r="J5" s="20">
        <f>SUM($J$9:$J$39)</f>
        <v>6.319444444444422E-2</v>
      </c>
    </row>
    <row r="6" spans="3:21" ht="17.25" customHeight="1" x14ac:dyDescent="0.25">
      <c r="D6" s="1"/>
      <c r="F6" s="15"/>
      <c r="G6" s="14"/>
      <c r="I6" s="19" t="s">
        <v>8</v>
      </c>
      <c r="J6" s="20">
        <f>SUM($K$9:$K$39)</f>
        <v>0.75624999999999987</v>
      </c>
    </row>
    <row r="7" spans="3:21" ht="9" customHeight="1" x14ac:dyDescent="0.25">
      <c r="C7" s="8"/>
      <c r="D7" s="9"/>
      <c r="E7" s="8"/>
      <c r="F7" s="5"/>
    </row>
    <row r="8" spans="3:21" ht="18.75" customHeight="1" x14ac:dyDescent="0.25">
      <c r="C8" s="2" t="s">
        <v>9</v>
      </c>
      <c r="D8" s="2" t="s">
        <v>10</v>
      </c>
      <c r="E8" s="2" t="s">
        <v>11</v>
      </c>
      <c r="F8" s="2" t="s">
        <v>12</v>
      </c>
      <c r="G8" s="2" t="s">
        <v>11</v>
      </c>
      <c r="H8" s="2" t="s">
        <v>12</v>
      </c>
      <c r="I8" s="2" t="s">
        <v>13</v>
      </c>
      <c r="J8" s="2" t="s">
        <v>14</v>
      </c>
      <c r="K8" s="11" t="s">
        <v>15</v>
      </c>
      <c r="L8" s="84"/>
      <c r="M8" s="84"/>
      <c r="S8" s="31" t="s">
        <v>19</v>
      </c>
      <c r="T8" s="32">
        <v>41274</v>
      </c>
    </row>
    <row r="9" spans="3:21" x14ac:dyDescent="0.25">
      <c r="C9" s="6">
        <f>IFERROR(VLOOKUP(D$5,$S$8:$T$19,2,0),"")</f>
        <v>41486</v>
      </c>
      <c r="D9" s="6" t="str">
        <f>PROPER(TEXT(C9,"DDDD"))</f>
        <v>Terça-Feira</v>
      </c>
      <c r="E9" s="21">
        <v>0.36249999999999999</v>
      </c>
      <c r="F9" s="21">
        <v>0.50208333333333333</v>
      </c>
      <c r="G9" s="21">
        <v>0.55694444444444446</v>
      </c>
      <c r="H9" s="21">
        <v>0.75138888888888899</v>
      </c>
      <c r="I9" s="24">
        <f t="shared" ref="I9:I39" si="0">IF(OR(E9="",F9="",G9="",H9=""),"",(H9-E9)-(G9-F9))</f>
        <v>0.33402777777777787</v>
      </c>
      <c r="J9" s="21">
        <f t="shared" ref="J9:J33" si="1">IF($I9="","",IF($I9=$G$4,"0:00",IF($I9&gt;=$O$9,$I9-$G$4,)))</f>
        <v>0</v>
      </c>
      <c r="K9" s="21">
        <f t="shared" ref="K9:K33" si="2">IF($I9="","", IF($I9=$G$4,"0:00", IF($I9&lt;=$O$10,$I9-$G$4,)))</f>
        <v>0</v>
      </c>
      <c r="N9" s="30" t="s">
        <v>20</v>
      </c>
      <c r="O9" s="33">
        <v>0.34027777777777773</v>
      </c>
      <c r="P9" s="33"/>
      <c r="S9" s="31" t="s">
        <v>21</v>
      </c>
      <c r="T9" s="32">
        <v>41305</v>
      </c>
    </row>
    <row r="10" spans="3:21" x14ac:dyDescent="0.25">
      <c r="C10" s="6">
        <f>C9+1</f>
        <v>41487</v>
      </c>
      <c r="D10" s="6" t="str">
        <f t="shared" ref="D10:D39" si="3">PROPER(TEXT(C10,"DDDD"))</f>
        <v>Quarta-Feira</v>
      </c>
      <c r="E10" s="23">
        <v>0</v>
      </c>
      <c r="F10" s="23">
        <v>0</v>
      </c>
      <c r="G10" s="23">
        <v>0</v>
      </c>
      <c r="H10" s="23">
        <v>0</v>
      </c>
      <c r="I10" s="24">
        <f t="shared" si="0"/>
        <v>0</v>
      </c>
      <c r="J10" s="21">
        <f t="shared" si="1"/>
        <v>0</v>
      </c>
      <c r="K10" s="21">
        <v>0.33333333333333331</v>
      </c>
      <c r="N10" s="30" t="s">
        <v>22</v>
      </c>
      <c r="O10" s="33">
        <v>0.32569444444444445</v>
      </c>
      <c r="P10" s="33"/>
      <c r="S10" s="31" t="s">
        <v>23</v>
      </c>
      <c r="T10" s="32">
        <v>39872</v>
      </c>
    </row>
    <row r="11" spans="3:21" x14ac:dyDescent="0.25">
      <c r="C11" s="6">
        <f t="shared" ref="C11:C39" si="4">C10+1</f>
        <v>41488</v>
      </c>
      <c r="D11" s="6" t="str">
        <f t="shared" si="3"/>
        <v>Quinta-Feira</v>
      </c>
      <c r="E11" s="23">
        <v>0</v>
      </c>
      <c r="F11" s="23">
        <v>0</v>
      </c>
      <c r="G11" s="23">
        <v>0</v>
      </c>
      <c r="H11" s="23">
        <v>0</v>
      </c>
      <c r="I11" s="24">
        <f t="shared" si="0"/>
        <v>0</v>
      </c>
      <c r="J11" s="24">
        <f t="shared" si="1"/>
        <v>0</v>
      </c>
      <c r="K11" s="21">
        <v>0.33333333333333331</v>
      </c>
      <c r="S11" s="31" t="s">
        <v>24</v>
      </c>
      <c r="T11" s="32">
        <v>41364</v>
      </c>
    </row>
    <row r="12" spans="3:21" x14ac:dyDescent="0.25">
      <c r="C12" s="6">
        <f t="shared" si="4"/>
        <v>41489</v>
      </c>
      <c r="D12" s="6" t="str">
        <f t="shared" si="3"/>
        <v>Sexta-Feira</v>
      </c>
      <c r="E12" s="23">
        <v>0</v>
      </c>
      <c r="F12" s="23">
        <v>0</v>
      </c>
      <c r="G12" s="23">
        <v>0</v>
      </c>
      <c r="H12" s="23">
        <v>0</v>
      </c>
      <c r="I12" s="24">
        <f t="shared" si="0"/>
        <v>0</v>
      </c>
      <c r="J12" s="24">
        <f t="shared" si="1"/>
        <v>0</v>
      </c>
      <c r="K12" s="21">
        <v>0.33333333333333331</v>
      </c>
      <c r="S12" s="31" t="s">
        <v>25</v>
      </c>
      <c r="T12" s="32">
        <v>41394</v>
      </c>
    </row>
    <row r="13" spans="3:21" x14ac:dyDescent="0.25">
      <c r="C13" s="7">
        <f t="shared" si="4"/>
        <v>41490</v>
      </c>
      <c r="D13" s="7" t="str">
        <f t="shared" si="3"/>
        <v>Sábado</v>
      </c>
      <c r="E13" s="22"/>
      <c r="F13" s="22"/>
      <c r="G13" s="22"/>
      <c r="H13" s="22"/>
      <c r="I13" s="25" t="str">
        <f t="shared" si="0"/>
        <v/>
      </c>
      <c r="J13" s="22" t="str">
        <f t="shared" si="1"/>
        <v/>
      </c>
      <c r="K13" s="22" t="str">
        <f t="shared" si="2"/>
        <v/>
      </c>
      <c r="S13" s="31" t="s">
        <v>26</v>
      </c>
      <c r="T13" s="32">
        <v>41425</v>
      </c>
    </row>
    <row r="14" spans="3:21" x14ac:dyDescent="0.25">
      <c r="C14" s="7">
        <f t="shared" si="4"/>
        <v>41491</v>
      </c>
      <c r="D14" s="7" t="str">
        <f t="shared" si="3"/>
        <v>Domingo</v>
      </c>
      <c r="E14" s="89"/>
      <c r="F14" s="89"/>
      <c r="G14" s="89"/>
      <c r="H14" s="89"/>
      <c r="I14" s="25" t="str">
        <f t="shared" si="0"/>
        <v/>
      </c>
      <c r="J14" s="22" t="str">
        <f t="shared" si="1"/>
        <v/>
      </c>
      <c r="K14" s="22" t="str">
        <f t="shared" si="2"/>
        <v/>
      </c>
      <c r="S14" s="31" t="s">
        <v>27</v>
      </c>
      <c r="T14" s="32">
        <v>41455</v>
      </c>
    </row>
    <row r="15" spans="3:21" x14ac:dyDescent="0.25">
      <c r="C15" s="6">
        <f t="shared" si="4"/>
        <v>41492</v>
      </c>
      <c r="D15" s="85" t="str">
        <f t="shared" si="3"/>
        <v>Segunda-Feira</v>
      </c>
      <c r="E15" s="90">
        <v>0.34791666666666665</v>
      </c>
      <c r="F15" s="90">
        <v>0.5</v>
      </c>
      <c r="G15" s="90">
        <v>0.54166666666666663</v>
      </c>
      <c r="H15" s="90">
        <v>0.72291666666666676</v>
      </c>
      <c r="I15" s="87">
        <f t="shared" si="0"/>
        <v>0.33333333333333348</v>
      </c>
      <c r="J15" s="21" t="str">
        <f t="shared" si="1"/>
        <v>0:00</v>
      </c>
      <c r="K15" s="21" t="str">
        <f t="shared" si="2"/>
        <v>0:00</v>
      </c>
      <c r="N15" s="33"/>
      <c r="S15" s="31" t="s">
        <v>28</v>
      </c>
      <c r="T15" s="32">
        <v>41486</v>
      </c>
    </row>
    <row r="16" spans="3:21" x14ac:dyDescent="0.25">
      <c r="C16" s="6">
        <f t="shared" si="4"/>
        <v>41493</v>
      </c>
      <c r="D16" s="85" t="str">
        <f t="shared" si="3"/>
        <v>Terça-Feira</v>
      </c>
      <c r="E16" s="90">
        <v>0.36388888888888887</v>
      </c>
      <c r="F16" s="90">
        <v>0.51180555555555551</v>
      </c>
      <c r="G16" s="90">
        <v>0.55347222222222225</v>
      </c>
      <c r="H16" s="90">
        <v>0.74583333333333324</v>
      </c>
      <c r="I16" s="87">
        <f t="shared" si="0"/>
        <v>0.34027777777777762</v>
      </c>
      <c r="J16" s="21">
        <f t="shared" si="1"/>
        <v>6.9444444444443088E-3</v>
      </c>
      <c r="K16" s="21">
        <f t="shared" si="2"/>
        <v>0</v>
      </c>
      <c r="S16" s="31" t="s">
        <v>5</v>
      </c>
      <c r="T16" s="32">
        <v>41517</v>
      </c>
    </row>
    <row r="17" spans="3:20" x14ac:dyDescent="0.25">
      <c r="C17" s="6">
        <f t="shared" si="4"/>
        <v>41494</v>
      </c>
      <c r="D17" s="85" t="str">
        <f t="shared" si="3"/>
        <v>Quarta-Feira</v>
      </c>
      <c r="E17" s="90">
        <v>0.37847222222222227</v>
      </c>
      <c r="F17" s="90">
        <v>0.48958333333333331</v>
      </c>
      <c r="G17" s="90">
        <v>0.53402777777777777</v>
      </c>
      <c r="H17" s="90">
        <v>0.75624999999999998</v>
      </c>
      <c r="I17" s="87">
        <f t="shared" si="0"/>
        <v>0.33333333333333326</v>
      </c>
      <c r="J17" s="21" t="str">
        <f t="shared" si="1"/>
        <v>0:00</v>
      </c>
      <c r="K17" s="21" t="str">
        <f t="shared" si="2"/>
        <v>0:00</v>
      </c>
      <c r="S17" s="31" t="s">
        <v>29</v>
      </c>
      <c r="T17" s="32">
        <v>41547</v>
      </c>
    </row>
    <row r="18" spans="3:20" x14ac:dyDescent="0.25">
      <c r="C18" s="6">
        <f t="shared" si="4"/>
        <v>41495</v>
      </c>
      <c r="D18" s="85" t="str">
        <f t="shared" si="3"/>
        <v>Quinta-Feira</v>
      </c>
      <c r="E18" s="90">
        <v>0.35347222222222219</v>
      </c>
      <c r="F18" s="90">
        <v>0.48749999999999999</v>
      </c>
      <c r="G18" s="90">
        <v>0.56041666666666667</v>
      </c>
      <c r="H18" s="90">
        <v>0.76111111111111107</v>
      </c>
      <c r="I18" s="87">
        <f t="shared" si="0"/>
        <v>0.3347222222222222</v>
      </c>
      <c r="J18" s="21">
        <f t="shared" si="1"/>
        <v>0</v>
      </c>
      <c r="K18" s="21">
        <f t="shared" si="2"/>
        <v>0</v>
      </c>
      <c r="S18" s="31" t="s">
        <v>30</v>
      </c>
      <c r="T18" s="32">
        <v>41578</v>
      </c>
    </row>
    <row r="19" spans="3:20" x14ac:dyDescent="0.25">
      <c r="C19" s="6">
        <f t="shared" si="4"/>
        <v>41496</v>
      </c>
      <c r="D19" s="85" t="str">
        <f t="shared" si="3"/>
        <v>Sexta-Feira</v>
      </c>
      <c r="E19" s="91">
        <v>0.3034722222222222</v>
      </c>
      <c r="F19" s="91">
        <v>0.49444444444444446</v>
      </c>
      <c r="G19" s="91">
        <v>0.53611111111111109</v>
      </c>
      <c r="H19" s="92">
        <v>0.67847222222222225</v>
      </c>
      <c r="I19" s="87">
        <f t="shared" si="0"/>
        <v>0.33333333333333343</v>
      </c>
      <c r="J19" s="21" t="str">
        <f t="shared" si="1"/>
        <v>0:00</v>
      </c>
      <c r="K19" s="21" t="str">
        <f t="shared" si="2"/>
        <v>0:00</v>
      </c>
      <c r="L19" s="83">
        <v>82388</v>
      </c>
      <c r="S19" s="31" t="s">
        <v>31</v>
      </c>
      <c r="T19" s="32">
        <v>41608</v>
      </c>
    </row>
    <row r="20" spans="3:20" x14ac:dyDescent="0.25">
      <c r="C20" s="7">
        <f t="shared" si="4"/>
        <v>41497</v>
      </c>
      <c r="D20" s="86" t="str">
        <f t="shared" si="3"/>
        <v>Sábado</v>
      </c>
      <c r="E20" s="93"/>
      <c r="F20" s="93"/>
      <c r="G20" s="93"/>
      <c r="H20" s="93"/>
      <c r="I20" s="88" t="str">
        <f t="shared" si="0"/>
        <v/>
      </c>
      <c r="J20" s="22" t="str">
        <f t="shared" si="1"/>
        <v/>
      </c>
      <c r="K20" s="22" t="str">
        <f t="shared" si="2"/>
        <v/>
      </c>
    </row>
    <row r="21" spans="3:20" x14ac:dyDescent="0.25">
      <c r="C21" s="7">
        <f>C20+1</f>
        <v>41498</v>
      </c>
      <c r="D21" s="86" t="str">
        <f t="shared" si="3"/>
        <v>Domingo</v>
      </c>
      <c r="E21" s="94"/>
      <c r="F21" s="94"/>
      <c r="G21" s="94"/>
      <c r="H21" s="94"/>
      <c r="I21" s="88" t="str">
        <f t="shared" si="0"/>
        <v/>
      </c>
      <c r="J21" s="22" t="str">
        <f t="shared" si="1"/>
        <v/>
      </c>
      <c r="K21" s="22" t="str">
        <f t="shared" si="2"/>
        <v/>
      </c>
      <c r="S21" s="35"/>
    </row>
    <row r="22" spans="3:20" x14ac:dyDescent="0.25">
      <c r="C22" s="6">
        <f t="shared" si="4"/>
        <v>41499</v>
      </c>
      <c r="D22" s="85" t="str">
        <f t="shared" si="3"/>
        <v>Segunda-Feira</v>
      </c>
      <c r="E22" s="90">
        <v>0.35486111111111113</v>
      </c>
      <c r="F22" s="90">
        <v>0.50694444444444442</v>
      </c>
      <c r="G22" s="90">
        <v>0.54861111111111105</v>
      </c>
      <c r="H22" s="90">
        <v>0.7319444444444444</v>
      </c>
      <c r="I22" s="87">
        <f t="shared" si="0"/>
        <v>0.33541666666666664</v>
      </c>
      <c r="J22" s="21">
        <f t="shared" si="1"/>
        <v>0</v>
      </c>
      <c r="K22" s="21">
        <f t="shared" si="2"/>
        <v>0</v>
      </c>
      <c r="M22" s="83" t="s">
        <v>42</v>
      </c>
    </row>
    <row r="23" spans="3:20" x14ac:dyDescent="0.25">
      <c r="C23" s="6">
        <f t="shared" si="4"/>
        <v>41500</v>
      </c>
      <c r="D23" s="85" t="str">
        <f t="shared" si="3"/>
        <v>Terça-Feira</v>
      </c>
      <c r="E23" s="90">
        <v>0.34583333333333338</v>
      </c>
      <c r="F23" s="90">
        <v>0.49652777777777773</v>
      </c>
      <c r="G23" s="90">
        <v>0.54166666666666663</v>
      </c>
      <c r="H23" s="90">
        <v>0.73263888888888884</v>
      </c>
      <c r="I23" s="87">
        <f t="shared" si="0"/>
        <v>0.34166666666666656</v>
      </c>
      <c r="J23" s="21">
        <f t="shared" si="1"/>
        <v>8.3333333333332482E-3</v>
      </c>
      <c r="K23" s="21">
        <f t="shared" si="2"/>
        <v>0</v>
      </c>
      <c r="M23" s="83" t="s">
        <v>42</v>
      </c>
    </row>
    <row r="24" spans="3:20" x14ac:dyDescent="0.25">
      <c r="C24" s="6">
        <f t="shared" si="4"/>
        <v>41501</v>
      </c>
      <c r="D24" s="85" t="str">
        <f t="shared" si="3"/>
        <v>Quarta-Feira</v>
      </c>
      <c r="E24" s="90">
        <v>0.35416666666666669</v>
      </c>
      <c r="F24" s="90">
        <v>0.53611111111111109</v>
      </c>
      <c r="G24" s="90">
        <v>0.5805555555555556</v>
      </c>
      <c r="H24" s="90">
        <v>0.7319444444444444</v>
      </c>
      <c r="I24" s="87">
        <f t="shared" si="0"/>
        <v>0.3333333333333332</v>
      </c>
      <c r="J24" s="21" t="str">
        <f t="shared" si="1"/>
        <v>0:00</v>
      </c>
      <c r="K24" s="21" t="str">
        <f t="shared" si="2"/>
        <v>0:00</v>
      </c>
      <c r="M24" s="83" t="s">
        <v>42</v>
      </c>
    </row>
    <row r="25" spans="3:20" x14ac:dyDescent="0.25">
      <c r="C25" s="6">
        <f t="shared" si="4"/>
        <v>41502</v>
      </c>
      <c r="D25" s="85" t="str">
        <f t="shared" si="3"/>
        <v>Quinta-Feira</v>
      </c>
      <c r="E25" s="90">
        <v>0.35000000000000003</v>
      </c>
      <c r="F25" s="90">
        <v>0.5</v>
      </c>
      <c r="G25" s="90">
        <v>0.54652777777777783</v>
      </c>
      <c r="H25" s="90">
        <v>0.72986111111111107</v>
      </c>
      <c r="I25" s="87">
        <f t="shared" si="0"/>
        <v>0.3333333333333332</v>
      </c>
      <c r="J25" s="21" t="str">
        <f t="shared" si="1"/>
        <v>0:00</v>
      </c>
      <c r="K25" s="21" t="str">
        <f t="shared" si="2"/>
        <v>0:00</v>
      </c>
      <c r="M25" s="83" t="s">
        <v>42</v>
      </c>
      <c r="S25" s="37"/>
    </row>
    <row r="26" spans="3:20" x14ac:dyDescent="0.25">
      <c r="C26" s="6">
        <f t="shared" si="4"/>
        <v>41503</v>
      </c>
      <c r="D26" s="85" t="str">
        <f t="shared" si="3"/>
        <v>Sexta-Feira</v>
      </c>
      <c r="E26" s="90">
        <v>0.3756944444444445</v>
      </c>
      <c r="F26" s="90">
        <v>0.48958333333333331</v>
      </c>
      <c r="G26" s="90">
        <v>0.54305555555555551</v>
      </c>
      <c r="H26" s="90">
        <v>0.74305555555555547</v>
      </c>
      <c r="I26" s="87">
        <f t="shared" si="0"/>
        <v>0.31388888888888877</v>
      </c>
      <c r="J26" s="21">
        <f t="shared" si="1"/>
        <v>0</v>
      </c>
      <c r="K26" s="21">
        <f t="shared" si="2"/>
        <v>-1.9444444444444542E-2</v>
      </c>
      <c r="M26" s="83" t="s">
        <v>42</v>
      </c>
    </row>
    <row r="27" spans="3:20" x14ac:dyDescent="0.25">
      <c r="C27" s="7">
        <f t="shared" si="4"/>
        <v>41504</v>
      </c>
      <c r="D27" s="86" t="str">
        <f t="shared" si="3"/>
        <v>Sábado</v>
      </c>
      <c r="E27" s="95">
        <v>0</v>
      </c>
      <c r="F27" s="95">
        <v>0</v>
      </c>
      <c r="G27" s="95">
        <v>0</v>
      </c>
      <c r="H27" s="95">
        <v>0</v>
      </c>
      <c r="I27" s="88">
        <f t="shared" si="0"/>
        <v>0</v>
      </c>
      <c r="J27" s="22">
        <f t="shared" si="1"/>
        <v>0</v>
      </c>
      <c r="K27" s="22">
        <v>0</v>
      </c>
      <c r="Q27" s="81"/>
    </row>
    <row r="28" spans="3:20" x14ac:dyDescent="0.25">
      <c r="C28" s="7">
        <f t="shared" si="4"/>
        <v>41505</v>
      </c>
      <c r="D28" s="86" t="str">
        <f t="shared" si="3"/>
        <v>Domingo</v>
      </c>
      <c r="E28" s="95">
        <v>0</v>
      </c>
      <c r="F28" s="95">
        <v>0</v>
      </c>
      <c r="G28" s="95">
        <v>0</v>
      </c>
      <c r="H28" s="95">
        <v>0</v>
      </c>
      <c r="I28" s="88">
        <f t="shared" si="0"/>
        <v>0</v>
      </c>
      <c r="J28" s="22">
        <f t="shared" si="1"/>
        <v>0</v>
      </c>
      <c r="K28" s="22">
        <v>0</v>
      </c>
    </row>
    <row r="29" spans="3:20" x14ac:dyDescent="0.25">
      <c r="C29" s="6">
        <f t="shared" si="4"/>
        <v>41506</v>
      </c>
      <c r="D29" s="85" t="str">
        <f t="shared" si="3"/>
        <v>Segunda-Feira</v>
      </c>
      <c r="E29" s="90">
        <v>0.36805555555555558</v>
      </c>
      <c r="F29" s="90">
        <v>0.50208333333333333</v>
      </c>
      <c r="G29" s="90">
        <v>0.5444444444444444</v>
      </c>
      <c r="H29" s="90">
        <v>0.74444444444444446</v>
      </c>
      <c r="I29" s="87">
        <f t="shared" si="0"/>
        <v>0.33402777777777781</v>
      </c>
      <c r="J29" s="21">
        <f t="shared" si="1"/>
        <v>0</v>
      </c>
      <c r="K29" s="21">
        <f t="shared" si="2"/>
        <v>0</v>
      </c>
      <c r="M29" s="83" t="s">
        <v>42</v>
      </c>
    </row>
    <row r="30" spans="3:20" x14ac:dyDescent="0.25">
      <c r="C30" s="6">
        <f t="shared" si="4"/>
        <v>41507</v>
      </c>
      <c r="D30" s="85" t="str">
        <f t="shared" si="3"/>
        <v>Terça-Feira</v>
      </c>
      <c r="E30" s="90">
        <v>0.35555555555555557</v>
      </c>
      <c r="F30" s="90">
        <v>0.48819444444444443</v>
      </c>
      <c r="G30" s="90">
        <v>0.53680555555555554</v>
      </c>
      <c r="H30" s="90">
        <v>0.73819444444444438</v>
      </c>
      <c r="I30" s="87">
        <f t="shared" si="0"/>
        <v>0.3340277777777777</v>
      </c>
      <c r="J30" s="21">
        <f t="shared" si="1"/>
        <v>0</v>
      </c>
      <c r="K30" s="21">
        <f t="shared" si="2"/>
        <v>0</v>
      </c>
      <c r="M30" s="83" t="s">
        <v>42</v>
      </c>
    </row>
    <row r="31" spans="3:20" x14ac:dyDescent="0.25">
      <c r="C31" s="6">
        <f t="shared" si="4"/>
        <v>41508</v>
      </c>
      <c r="D31" s="85" t="str">
        <f t="shared" si="3"/>
        <v>Quarta-Feira</v>
      </c>
      <c r="E31" s="90">
        <v>0.35694444444444445</v>
      </c>
      <c r="F31" s="90">
        <v>0.5</v>
      </c>
      <c r="G31" s="90">
        <v>0.54305555555555551</v>
      </c>
      <c r="H31" s="90">
        <v>0.7319444444444444</v>
      </c>
      <c r="I31" s="87">
        <f t="shared" si="0"/>
        <v>0.33194444444444443</v>
      </c>
      <c r="J31" s="21">
        <f t="shared" si="1"/>
        <v>0</v>
      </c>
      <c r="K31" s="21">
        <f t="shared" si="2"/>
        <v>0</v>
      </c>
      <c r="M31" s="83" t="s">
        <v>42</v>
      </c>
    </row>
    <row r="32" spans="3:20" x14ac:dyDescent="0.25">
      <c r="C32" s="6">
        <f t="shared" si="4"/>
        <v>41509</v>
      </c>
      <c r="D32" s="85" t="str">
        <f t="shared" si="3"/>
        <v>Quinta-Feira</v>
      </c>
      <c r="E32" s="90">
        <v>0.31597222222222221</v>
      </c>
      <c r="F32" s="90">
        <v>0.51180555555555551</v>
      </c>
      <c r="G32" s="90">
        <v>0.5541666666666667</v>
      </c>
      <c r="H32" s="90">
        <v>0.64861111111111114</v>
      </c>
      <c r="I32" s="87">
        <f t="shared" si="0"/>
        <v>0.29027777777777775</v>
      </c>
      <c r="J32" s="21">
        <f t="shared" si="1"/>
        <v>0</v>
      </c>
      <c r="K32" s="21">
        <f t="shared" si="2"/>
        <v>-4.3055555555555569E-2</v>
      </c>
      <c r="M32" s="83" t="s">
        <v>42</v>
      </c>
    </row>
    <row r="33" spans="3:13" x14ac:dyDescent="0.25">
      <c r="C33" s="6">
        <f t="shared" si="4"/>
        <v>41510</v>
      </c>
      <c r="D33" s="85" t="str">
        <f t="shared" si="3"/>
        <v>Sexta-Feira</v>
      </c>
      <c r="E33" s="90">
        <v>0.57986111111111105</v>
      </c>
      <c r="F33" s="90">
        <v>0.7319444444444444</v>
      </c>
      <c r="G33" s="90">
        <v>0</v>
      </c>
      <c r="H33" s="90">
        <v>0</v>
      </c>
      <c r="I33" s="87">
        <f>IF(OR(E33="",F33="",G33="",H33=""),"",(H33-E33)-(G33-F33))</f>
        <v>0.15208333333333335</v>
      </c>
      <c r="J33" s="21">
        <f t="shared" si="1"/>
        <v>0</v>
      </c>
      <c r="K33" s="21">
        <f t="shared" si="2"/>
        <v>-0.18124999999999997</v>
      </c>
      <c r="M33" s="83" t="s">
        <v>42</v>
      </c>
    </row>
    <row r="34" spans="3:13" x14ac:dyDescent="0.25">
      <c r="C34" s="7">
        <f t="shared" si="4"/>
        <v>41511</v>
      </c>
      <c r="D34" s="86" t="str">
        <f t="shared" si="3"/>
        <v>Sábado</v>
      </c>
      <c r="E34" s="95">
        <v>0</v>
      </c>
      <c r="F34" s="95">
        <v>0</v>
      </c>
      <c r="G34" s="95">
        <v>0</v>
      </c>
      <c r="H34" s="95">
        <v>0</v>
      </c>
      <c r="I34" s="88">
        <f t="shared" si="0"/>
        <v>0</v>
      </c>
      <c r="J34" s="22">
        <f t="shared" ref="J34:J39" si="5">IF($I34="","",IF($I34=$G$4,"0:00",IF($I34&gt;=$O$9,$I34-$G$4,)))</f>
        <v>0</v>
      </c>
      <c r="K34" s="22">
        <v>0</v>
      </c>
    </row>
    <row r="35" spans="3:13" x14ac:dyDescent="0.25">
      <c r="C35" s="7">
        <f t="shared" si="4"/>
        <v>41512</v>
      </c>
      <c r="D35" s="86" t="str">
        <f t="shared" si="3"/>
        <v>Domingo</v>
      </c>
      <c r="E35" s="95">
        <v>0</v>
      </c>
      <c r="F35" s="95">
        <v>0</v>
      </c>
      <c r="G35" s="95">
        <v>0</v>
      </c>
      <c r="H35" s="95">
        <v>0</v>
      </c>
      <c r="I35" s="88">
        <f t="shared" si="0"/>
        <v>0</v>
      </c>
      <c r="J35" s="22">
        <f t="shared" si="5"/>
        <v>0</v>
      </c>
      <c r="K35" s="22">
        <v>0</v>
      </c>
    </row>
    <row r="36" spans="3:13" x14ac:dyDescent="0.25">
      <c r="C36" s="6">
        <f t="shared" si="4"/>
        <v>41513</v>
      </c>
      <c r="D36" s="85" t="str">
        <f t="shared" si="3"/>
        <v>Segunda-Feira</v>
      </c>
      <c r="E36" s="90">
        <v>0.34513888888888888</v>
      </c>
      <c r="F36" s="90">
        <v>0.53541666666666665</v>
      </c>
      <c r="G36" s="90">
        <v>0.60763888888888895</v>
      </c>
      <c r="H36" s="90">
        <v>0.75069444444444444</v>
      </c>
      <c r="I36" s="87">
        <f t="shared" si="0"/>
        <v>0.33333333333333326</v>
      </c>
      <c r="J36" s="21" t="str">
        <f t="shared" si="5"/>
        <v>0:00</v>
      </c>
      <c r="K36" s="21" t="str">
        <f>IF($I36="","", IF($I36=$G$4,"0:00", IF($I36&lt;=$O$10,$I36-$G$4,)))</f>
        <v>0:00</v>
      </c>
      <c r="M36" s="83" t="s">
        <v>42</v>
      </c>
    </row>
    <row r="37" spans="3:13" x14ac:dyDescent="0.25">
      <c r="C37" s="6">
        <f t="shared" si="4"/>
        <v>41514</v>
      </c>
      <c r="D37" s="85" t="str">
        <f t="shared" si="3"/>
        <v>Terça-Feira</v>
      </c>
      <c r="E37" s="90">
        <v>0.35138888888888892</v>
      </c>
      <c r="F37" s="90">
        <v>0.50138888888888888</v>
      </c>
      <c r="G37" s="90">
        <v>0.54305555555555551</v>
      </c>
      <c r="H37" s="90">
        <v>0.73125000000000007</v>
      </c>
      <c r="I37" s="87">
        <f t="shared" si="0"/>
        <v>0.33819444444444452</v>
      </c>
      <c r="J37" s="21">
        <f t="shared" si="5"/>
        <v>0</v>
      </c>
      <c r="K37" s="21">
        <f>IF($I37="","", IF($I37=$G$4,"0:00", IF($I37&lt;=$O$10,$I37-$G$4,)))</f>
        <v>0</v>
      </c>
      <c r="M37" s="83" t="s">
        <v>42</v>
      </c>
    </row>
    <row r="38" spans="3:13" x14ac:dyDescent="0.25">
      <c r="C38" s="6">
        <f t="shared" si="4"/>
        <v>41515</v>
      </c>
      <c r="D38" s="85" t="str">
        <f t="shared" si="3"/>
        <v>Quarta-Feira</v>
      </c>
      <c r="E38" s="90">
        <v>0.34652777777777777</v>
      </c>
      <c r="F38" s="90">
        <v>0.50347222222222221</v>
      </c>
      <c r="G38" s="90">
        <v>0.54583333333333328</v>
      </c>
      <c r="H38" s="90">
        <v>0.72430555555555554</v>
      </c>
      <c r="I38" s="87">
        <f t="shared" si="0"/>
        <v>0.3354166666666667</v>
      </c>
      <c r="J38" s="21">
        <f t="shared" si="5"/>
        <v>0</v>
      </c>
      <c r="K38" s="21">
        <f>IF($I38="","", IF($I38=$G$4,"0:00", IF($I38&lt;=$O$10,$I38-$G$4,)))</f>
        <v>0</v>
      </c>
      <c r="M38" s="83" t="s">
        <v>42</v>
      </c>
    </row>
    <row r="39" spans="3:13" x14ac:dyDescent="0.25">
      <c r="C39" s="6">
        <f t="shared" si="4"/>
        <v>41516</v>
      </c>
      <c r="D39" s="85" t="str">
        <f t="shared" si="3"/>
        <v>Quinta-Feira</v>
      </c>
      <c r="E39" s="90">
        <v>0.34027777777777773</v>
      </c>
      <c r="F39" s="90">
        <v>0.49374999999999997</v>
      </c>
      <c r="G39" s="90">
        <v>0.56180555555555556</v>
      </c>
      <c r="H39" s="90">
        <v>0.7895833333333333</v>
      </c>
      <c r="I39" s="87">
        <f t="shared" si="0"/>
        <v>0.38124999999999998</v>
      </c>
      <c r="J39" s="21">
        <f t="shared" si="5"/>
        <v>4.7916666666666663E-2</v>
      </c>
      <c r="K39" s="21">
        <f>IF($I39="","", IF($I39=$G$4,"0:00", IF($I39&lt;=$O$10,$I39-$G$4,)))</f>
        <v>0</v>
      </c>
      <c r="M39" s="83" t="s">
        <v>42</v>
      </c>
    </row>
    <row r="40" spans="3:13" ht="25.5" customHeight="1" x14ac:dyDescent="0.25">
      <c r="C40" s="3"/>
      <c r="D40" s="3"/>
      <c r="E40" s="3"/>
      <c r="F40" s="3"/>
      <c r="G40" s="3"/>
      <c r="H40" s="3"/>
      <c r="I40" s="4"/>
      <c r="J40" s="28"/>
      <c r="K40" s="4"/>
    </row>
  </sheetData>
  <mergeCells count="4">
    <mergeCell ref="C1:K3"/>
    <mergeCell ref="N1:R1"/>
    <mergeCell ref="N2:R3"/>
    <mergeCell ref="N4:R4"/>
  </mergeCells>
  <conditionalFormatting sqref="G5">
    <cfRule type="cellIs" dxfId="13" priority="1" stopIfTrue="1" operator="lessThan">
      <formula>0</formula>
    </cfRule>
    <cfRule type="cellIs" dxfId="12" priority="2" stopIfTrue="1" operator="greaterThan">
      <formula>0</formula>
    </cfRule>
  </conditionalFormatting>
  <dataValidations count="1">
    <dataValidation type="list" allowBlank="1" showInputMessage="1" showErrorMessage="1" sqref="D5">
      <formula1>$S$8:$S$19</formula1>
    </dataValidation>
  </dataValidations>
  <pageMargins left="0.511811024" right="0.511811024" top="0.78740157499999996" bottom="0.78740157499999996" header="0.31496062000000002" footer="0.31496062000000002"/>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40"/>
  <sheetViews>
    <sheetView zoomScaleNormal="100" workbookViewId="0">
      <selection activeCell="J21" sqref="J21"/>
    </sheetView>
  </sheetViews>
  <sheetFormatPr defaultRowHeight="15" x14ac:dyDescent="0.25"/>
  <cols>
    <col min="1" max="1" width="1.28515625" customWidth="1"/>
    <col min="2" max="2" width="1" customWidth="1"/>
    <col min="3" max="3" width="10.7109375" bestFit="1" customWidth="1"/>
    <col min="4" max="4" width="13.85546875" customWidth="1"/>
    <col min="5" max="5" width="8.5703125" customWidth="1"/>
    <col min="6" max="6" width="8.28515625" customWidth="1"/>
    <col min="7" max="7" width="10.85546875" customWidth="1"/>
    <col min="8" max="8" width="8.85546875" customWidth="1"/>
    <col min="9" max="9" width="13.140625" customWidth="1"/>
    <col min="10" max="10" width="10.28515625" customWidth="1"/>
    <col min="11" max="13" width="10" customWidth="1"/>
    <col min="14" max="14" width="12.28515625" bestFit="1" customWidth="1"/>
    <col min="15" max="15" width="0.7109375" style="30" customWidth="1"/>
    <col min="16" max="16" width="1.140625" style="30" customWidth="1"/>
    <col min="18" max="18" width="10.7109375" customWidth="1"/>
    <col min="19" max="19" width="1" style="31" customWidth="1"/>
    <col min="20" max="20" width="1.5703125" style="31" customWidth="1"/>
    <col min="21" max="21" width="9.140625" style="31"/>
  </cols>
  <sheetData>
    <row r="1" spans="3:21" ht="15" customHeight="1" x14ac:dyDescent="0.25">
      <c r="C1" s="135" t="s">
        <v>0</v>
      </c>
      <c r="D1" s="136"/>
      <c r="E1" s="136"/>
      <c r="F1" s="136"/>
      <c r="G1" s="136"/>
      <c r="H1" s="136"/>
      <c r="I1" s="136"/>
      <c r="J1" s="136"/>
      <c r="K1" s="137"/>
      <c r="L1" s="134"/>
      <c r="M1" s="134"/>
      <c r="N1" s="134"/>
      <c r="O1" s="144" t="s">
        <v>1</v>
      </c>
      <c r="P1" s="145"/>
      <c r="Q1" s="145"/>
      <c r="R1" s="146"/>
    </row>
    <row r="2" spans="3:21" ht="9" customHeight="1" x14ac:dyDescent="0.25">
      <c r="C2" s="138"/>
      <c r="D2" s="139"/>
      <c r="E2" s="139"/>
      <c r="F2" s="139"/>
      <c r="G2" s="139"/>
      <c r="H2" s="139"/>
      <c r="I2" s="139"/>
      <c r="J2" s="139"/>
      <c r="K2" s="140"/>
      <c r="L2" s="134"/>
      <c r="M2" s="134"/>
      <c r="N2" s="134"/>
      <c r="O2" s="147"/>
      <c r="P2" s="148"/>
      <c r="Q2" s="148"/>
      <c r="R2" s="149"/>
    </row>
    <row r="3" spans="3:21" ht="9" customHeight="1" x14ac:dyDescent="0.25">
      <c r="C3" s="141"/>
      <c r="D3" s="142"/>
      <c r="E3" s="142"/>
      <c r="F3" s="139"/>
      <c r="G3" s="142"/>
      <c r="H3" s="142"/>
      <c r="I3" s="139"/>
      <c r="J3" s="139"/>
      <c r="K3" s="143"/>
      <c r="L3" s="134"/>
      <c r="M3" s="134"/>
      <c r="N3" s="134"/>
      <c r="O3" s="150"/>
      <c r="P3" s="151"/>
      <c r="Q3" s="151"/>
      <c r="R3" s="152"/>
    </row>
    <row r="4" spans="3:21" ht="17.25" customHeight="1" x14ac:dyDescent="0.25">
      <c r="F4" s="17" t="s">
        <v>2</v>
      </c>
      <c r="G4" s="13">
        <v>0.33333333333333331</v>
      </c>
      <c r="I4" s="19" t="s">
        <v>3</v>
      </c>
      <c r="J4" s="20">
        <f>SUM($I$9:$I$39)</f>
        <v>6.7902777777777752</v>
      </c>
      <c r="O4" s="144"/>
      <c r="P4" s="145"/>
      <c r="Q4" s="145"/>
      <c r="R4" s="146"/>
      <c r="U4" s="37"/>
    </row>
    <row r="5" spans="3:21" ht="17.25" customHeight="1" x14ac:dyDescent="0.25">
      <c r="C5" s="2" t="s">
        <v>4</v>
      </c>
      <c r="D5" s="10" t="s">
        <v>5</v>
      </c>
      <c r="F5" s="18" t="s">
        <v>6</v>
      </c>
      <c r="G5" s="16">
        <f>SUM(J9:J39,K9:K39)</f>
        <v>0.11180555555555555</v>
      </c>
      <c r="I5" s="19" t="s">
        <v>7</v>
      </c>
      <c r="J5" s="20">
        <f>SUM($J$9:$J$39)</f>
        <v>0.2236111111111112</v>
      </c>
    </row>
    <row r="6" spans="3:21" ht="17.25" customHeight="1" x14ac:dyDescent="0.25">
      <c r="D6" s="1"/>
      <c r="F6" s="15"/>
      <c r="G6" s="14"/>
      <c r="I6" s="19" t="s">
        <v>8</v>
      </c>
      <c r="J6" s="20">
        <f>SUM($K$9:$K$39)</f>
        <v>-0.11180555555555566</v>
      </c>
    </row>
    <row r="7" spans="3:21" ht="9" customHeight="1" x14ac:dyDescent="0.25">
      <c r="C7" s="8"/>
      <c r="D7" s="9"/>
      <c r="E7" s="8"/>
      <c r="F7" s="5"/>
    </row>
    <row r="8" spans="3:21" ht="18.75" customHeight="1" x14ac:dyDescent="0.25">
      <c r="C8" s="2" t="s">
        <v>9</v>
      </c>
      <c r="D8" s="2" t="s">
        <v>10</v>
      </c>
      <c r="E8" s="2" t="s">
        <v>11</v>
      </c>
      <c r="F8" s="2" t="s">
        <v>12</v>
      </c>
      <c r="G8" s="2" t="s">
        <v>11</v>
      </c>
      <c r="H8" s="2" t="s">
        <v>12</v>
      </c>
      <c r="I8" s="2" t="s">
        <v>13</v>
      </c>
      <c r="J8" s="2" t="s">
        <v>14</v>
      </c>
      <c r="K8" s="11" t="s">
        <v>15</v>
      </c>
      <c r="L8" s="96" t="s">
        <v>16</v>
      </c>
      <c r="M8" s="96" t="s">
        <v>17</v>
      </c>
      <c r="N8" s="96" t="s">
        <v>18</v>
      </c>
      <c r="S8" s="31" t="s">
        <v>19</v>
      </c>
      <c r="T8" s="32">
        <v>41274</v>
      </c>
    </row>
    <row r="9" spans="3:21" x14ac:dyDescent="0.25">
      <c r="C9" s="6">
        <f>IFERROR(VLOOKUP(D$5,$S$8:$T$19,2,0),"")</f>
        <v>41517</v>
      </c>
      <c r="D9" s="6" t="str">
        <f>PROPER(TEXT(C9,"DDDD"))</f>
        <v>Sexta-Feira</v>
      </c>
      <c r="E9" s="21">
        <v>0.31388888888888888</v>
      </c>
      <c r="F9" s="21">
        <v>0.51597222222222217</v>
      </c>
      <c r="G9" s="21">
        <v>0.56111111111111112</v>
      </c>
      <c r="H9" s="21">
        <v>0.69027777777777777</v>
      </c>
      <c r="I9" s="24">
        <f t="shared" ref="I9:I39" si="0">IF(OR(E9="",F9="",G9="",H9=""),"",(H9-E9)-(G9-F9))</f>
        <v>0.33124999999999993</v>
      </c>
      <c r="J9" s="21">
        <f>IF($I9="","",IF($I9=$G$4,"0:00",IF($I9&gt;=$P$9,$I9-$G$4,)))</f>
        <v>0</v>
      </c>
      <c r="K9" s="97">
        <f>IF($I9="","", IF($I9=$G$4,"0:00", IF($I9&lt;=$P$10,$I9-$G$4,)))</f>
        <v>0</v>
      </c>
      <c r="L9" s="116"/>
      <c r="M9" s="116"/>
      <c r="N9" s="116" t="s">
        <v>43</v>
      </c>
      <c r="O9" s="30" t="s">
        <v>20</v>
      </c>
      <c r="P9" s="33">
        <v>0.34027777777777773</v>
      </c>
      <c r="S9" s="31" t="s">
        <v>21</v>
      </c>
      <c r="T9" s="32">
        <v>41305</v>
      </c>
    </row>
    <row r="10" spans="3:21" x14ac:dyDescent="0.25">
      <c r="C10" s="7">
        <f>C9+1</f>
        <v>41518</v>
      </c>
      <c r="D10" s="7" t="str">
        <f t="shared" ref="D10:D39" si="1">PROPER(TEXT(C10,"DDDD"))</f>
        <v>Sábado</v>
      </c>
      <c r="E10" s="22"/>
      <c r="F10" s="22"/>
      <c r="G10" s="22"/>
      <c r="H10" s="22"/>
      <c r="I10" s="25" t="str">
        <f t="shared" si="0"/>
        <v/>
      </c>
      <c r="J10" s="22" t="str">
        <f t="shared" ref="J10:J39" si="2">IF($I10="","",IF($I10=$G$4,"0:00",IF($I10&gt;=$P$9,$I10-$G$4,)))</f>
        <v/>
      </c>
      <c r="K10" s="99" t="str">
        <f t="shared" ref="K10:K39" si="3">IF($I10="","", IF($I10=$G$4,"0:00", IF($I10&lt;=$P$10,$I10-$G$4,)))</f>
        <v/>
      </c>
      <c r="L10" s="117"/>
      <c r="M10" s="117"/>
      <c r="N10" s="117"/>
      <c r="O10" s="30" t="s">
        <v>22</v>
      </c>
      <c r="P10" s="33">
        <v>0.32569444444444445</v>
      </c>
      <c r="S10" s="31" t="s">
        <v>23</v>
      </c>
      <c r="T10" s="32">
        <v>39872</v>
      </c>
    </row>
    <row r="11" spans="3:21" x14ac:dyDescent="0.25">
      <c r="C11" s="7">
        <f t="shared" ref="C11:C39" si="4">C10+1</f>
        <v>41519</v>
      </c>
      <c r="D11" s="7" t="str">
        <f t="shared" si="1"/>
        <v>Domingo</v>
      </c>
      <c r="E11" s="27"/>
      <c r="F11" s="27"/>
      <c r="G11" s="27"/>
      <c r="H11" s="27"/>
      <c r="I11" s="25" t="str">
        <f t="shared" si="0"/>
        <v/>
      </c>
      <c r="J11" s="22" t="str">
        <f t="shared" si="2"/>
        <v/>
      </c>
      <c r="K11" s="99" t="str">
        <f t="shared" si="3"/>
        <v/>
      </c>
      <c r="L11" s="117"/>
      <c r="M11" s="117"/>
      <c r="N11" s="117"/>
      <c r="S11" s="31" t="s">
        <v>24</v>
      </c>
      <c r="T11" s="32">
        <v>41364</v>
      </c>
    </row>
    <row r="12" spans="3:21" x14ac:dyDescent="0.25">
      <c r="C12" s="6">
        <f t="shared" si="4"/>
        <v>41520</v>
      </c>
      <c r="D12" s="6" t="str">
        <f t="shared" si="1"/>
        <v>Segunda-Feira</v>
      </c>
      <c r="E12" s="26">
        <v>0.33263888888888887</v>
      </c>
      <c r="F12" s="38">
        <v>0.55625000000000002</v>
      </c>
      <c r="G12" s="26">
        <v>0.61249999999999993</v>
      </c>
      <c r="H12" s="26">
        <v>0.76458333333333339</v>
      </c>
      <c r="I12" s="24">
        <f t="shared" si="0"/>
        <v>0.37569444444444461</v>
      </c>
      <c r="J12" s="24">
        <f t="shared" si="2"/>
        <v>4.2361111111111294E-2</v>
      </c>
      <c r="K12" s="97">
        <f t="shared" si="3"/>
        <v>0</v>
      </c>
      <c r="L12" s="116"/>
      <c r="M12" s="116"/>
      <c r="N12" s="116"/>
      <c r="S12" s="31" t="s">
        <v>25</v>
      </c>
      <c r="T12" s="32">
        <v>41394</v>
      </c>
    </row>
    <row r="13" spans="3:21" x14ac:dyDescent="0.25">
      <c r="C13" s="6">
        <f t="shared" si="4"/>
        <v>41521</v>
      </c>
      <c r="D13" s="6" t="str">
        <f t="shared" si="1"/>
        <v>Terça-Feira</v>
      </c>
      <c r="E13" s="21">
        <v>0.34583333333333338</v>
      </c>
      <c r="F13" s="21">
        <v>0.50902777777777775</v>
      </c>
      <c r="G13" s="21">
        <v>0.55208333333333337</v>
      </c>
      <c r="H13" s="21">
        <v>0.8340277777777777</v>
      </c>
      <c r="I13" s="24">
        <f t="shared" si="0"/>
        <v>0.4451388888888887</v>
      </c>
      <c r="J13" s="24">
        <f t="shared" si="2"/>
        <v>0.11180555555555538</v>
      </c>
      <c r="K13" s="97">
        <f t="shared" si="3"/>
        <v>0</v>
      </c>
      <c r="L13" s="116"/>
      <c r="M13" s="116"/>
      <c r="N13" s="116"/>
      <c r="S13" s="31" t="s">
        <v>26</v>
      </c>
      <c r="T13" s="32">
        <v>41425</v>
      </c>
    </row>
    <row r="14" spans="3:21" x14ac:dyDescent="0.25">
      <c r="C14" s="6">
        <f t="shared" si="4"/>
        <v>41522</v>
      </c>
      <c r="D14" s="6" t="str">
        <f t="shared" si="1"/>
        <v>Quarta-Feira</v>
      </c>
      <c r="E14" s="26">
        <v>0.34375</v>
      </c>
      <c r="F14" s="26">
        <v>0.4909722222222222</v>
      </c>
      <c r="G14" s="26">
        <v>0.54097222222222219</v>
      </c>
      <c r="H14" s="26">
        <v>0.72777777777777775</v>
      </c>
      <c r="I14" s="24">
        <f t="shared" si="0"/>
        <v>0.33402777777777776</v>
      </c>
      <c r="J14" s="21">
        <f t="shared" si="2"/>
        <v>0</v>
      </c>
      <c r="K14" s="97">
        <f t="shared" si="3"/>
        <v>0</v>
      </c>
      <c r="L14" s="116"/>
      <c r="M14" s="116"/>
      <c r="N14" s="116"/>
      <c r="S14" s="31" t="s">
        <v>27</v>
      </c>
      <c r="T14" s="32">
        <v>41455</v>
      </c>
    </row>
    <row r="15" spans="3:21" x14ac:dyDescent="0.25">
      <c r="C15" s="6">
        <f t="shared" si="4"/>
        <v>41523</v>
      </c>
      <c r="D15" s="6" t="str">
        <f t="shared" si="1"/>
        <v>Quinta-Feira</v>
      </c>
      <c r="E15" s="21" t="s">
        <v>33</v>
      </c>
      <c r="F15" s="21" t="s">
        <v>33</v>
      </c>
      <c r="G15" s="21" t="s">
        <v>33</v>
      </c>
      <c r="H15" s="21" t="s">
        <v>33</v>
      </c>
      <c r="I15" s="21" t="s">
        <v>33</v>
      </c>
      <c r="J15" s="21" t="s">
        <v>33</v>
      </c>
      <c r="K15" s="21" t="s">
        <v>33</v>
      </c>
      <c r="L15" s="116"/>
      <c r="M15" s="116"/>
      <c r="N15" s="116"/>
      <c r="O15" s="33"/>
      <c r="S15" s="31" t="s">
        <v>28</v>
      </c>
      <c r="T15" s="32">
        <v>41486</v>
      </c>
    </row>
    <row r="16" spans="3:21" x14ac:dyDescent="0.25">
      <c r="C16" s="6">
        <f t="shared" si="4"/>
        <v>41524</v>
      </c>
      <c r="D16" s="6" t="str">
        <f t="shared" si="1"/>
        <v>Sexta-Feira</v>
      </c>
      <c r="E16" s="23">
        <v>0.34375</v>
      </c>
      <c r="F16" s="23">
        <v>0.49027777777777781</v>
      </c>
      <c r="G16" s="23">
        <v>0.57222222222222219</v>
      </c>
      <c r="H16" s="23">
        <v>0.6958333333333333</v>
      </c>
      <c r="I16" s="24">
        <f t="shared" si="0"/>
        <v>0.27013888888888893</v>
      </c>
      <c r="J16" s="21">
        <f t="shared" si="2"/>
        <v>0</v>
      </c>
      <c r="K16" s="97">
        <f t="shared" si="3"/>
        <v>-6.3194444444444386E-2</v>
      </c>
      <c r="L16" s="116"/>
      <c r="M16" s="116"/>
      <c r="N16" s="116"/>
      <c r="S16" s="31" t="s">
        <v>5</v>
      </c>
      <c r="T16" s="32">
        <v>41517</v>
      </c>
    </row>
    <row r="17" spans="3:20" x14ac:dyDescent="0.25">
      <c r="C17" s="7">
        <f t="shared" si="4"/>
        <v>41525</v>
      </c>
      <c r="D17" s="7" t="str">
        <f t="shared" si="1"/>
        <v>Sábado</v>
      </c>
      <c r="E17" s="29"/>
      <c r="F17" s="29"/>
      <c r="G17" s="29"/>
      <c r="H17" s="29"/>
      <c r="I17" s="25" t="str">
        <f t="shared" si="0"/>
        <v/>
      </c>
      <c r="J17" s="22" t="str">
        <f t="shared" si="2"/>
        <v/>
      </c>
      <c r="K17" s="99" t="str">
        <f t="shared" si="3"/>
        <v/>
      </c>
      <c r="L17" s="117"/>
      <c r="M17" s="117"/>
      <c r="N17" s="117"/>
      <c r="S17" s="31" t="s">
        <v>29</v>
      </c>
      <c r="T17" s="32">
        <v>41547</v>
      </c>
    </row>
    <row r="18" spans="3:20" x14ac:dyDescent="0.25">
      <c r="C18" s="7">
        <f t="shared" si="4"/>
        <v>41526</v>
      </c>
      <c r="D18" s="7" t="str">
        <f t="shared" si="1"/>
        <v>Domingo</v>
      </c>
      <c r="E18" s="27"/>
      <c r="F18" s="27"/>
      <c r="G18" s="27"/>
      <c r="H18" s="27"/>
      <c r="I18" s="25" t="str">
        <f t="shared" si="0"/>
        <v/>
      </c>
      <c r="J18" s="22" t="str">
        <f t="shared" si="2"/>
        <v/>
      </c>
      <c r="K18" s="99" t="str">
        <f t="shared" si="3"/>
        <v/>
      </c>
      <c r="L18" s="117"/>
      <c r="M18" s="117"/>
      <c r="N18" s="117"/>
      <c r="S18" s="31" t="s">
        <v>30</v>
      </c>
      <c r="T18" s="32">
        <v>41578</v>
      </c>
    </row>
    <row r="19" spans="3:20" x14ac:dyDescent="0.25">
      <c r="C19" s="6">
        <f t="shared" si="4"/>
        <v>41527</v>
      </c>
      <c r="D19" s="6" t="str">
        <f t="shared" si="1"/>
        <v>Segunda-Feira</v>
      </c>
      <c r="E19" s="23">
        <v>0.3576388888888889</v>
      </c>
      <c r="F19" s="23">
        <v>0.4993055555555555</v>
      </c>
      <c r="G19" s="23">
        <v>0.57500000000000007</v>
      </c>
      <c r="H19" s="23">
        <v>0.7583333333333333</v>
      </c>
      <c r="I19" s="24">
        <f t="shared" si="0"/>
        <v>0.32499999999999984</v>
      </c>
      <c r="J19" s="21">
        <f t="shared" si="2"/>
        <v>0</v>
      </c>
      <c r="K19" s="97">
        <f>IF($I19="","", IF($I19=$G$4,"0:00", IF($I19&lt;=$P$10,$I19-$G$4,)))</f>
        <v>-8.3333333333334703E-3</v>
      </c>
      <c r="L19" s="116"/>
      <c r="M19" s="116"/>
      <c r="N19" s="116"/>
      <c r="S19" s="31" t="s">
        <v>31</v>
      </c>
      <c r="T19" s="32">
        <v>41608</v>
      </c>
    </row>
    <row r="20" spans="3:20" x14ac:dyDescent="0.25">
      <c r="C20" s="6">
        <f t="shared" si="4"/>
        <v>41528</v>
      </c>
      <c r="D20" s="6" t="str">
        <f t="shared" si="1"/>
        <v>Terça-Feira</v>
      </c>
      <c r="E20" s="21">
        <v>0.33888888888888885</v>
      </c>
      <c r="F20" s="21">
        <v>0.5</v>
      </c>
      <c r="G20" s="21">
        <v>0.54166666666666663</v>
      </c>
      <c r="H20" s="21">
        <v>0.78333333333333333</v>
      </c>
      <c r="I20" s="24">
        <f t="shared" si="0"/>
        <v>0.40277777777777785</v>
      </c>
      <c r="J20" s="21">
        <f t="shared" si="2"/>
        <v>6.9444444444444531E-2</v>
      </c>
      <c r="K20" s="97">
        <f t="shared" si="3"/>
        <v>0</v>
      </c>
      <c r="L20" s="116"/>
      <c r="M20" s="116"/>
      <c r="N20" s="116"/>
    </row>
    <row r="21" spans="3:20" x14ac:dyDescent="0.25">
      <c r="C21" s="6">
        <f>C20+1</f>
        <v>41529</v>
      </c>
      <c r="D21" s="6" t="str">
        <f t="shared" si="1"/>
        <v>Quarta-Feira</v>
      </c>
      <c r="E21" s="26">
        <v>0.34652777777777777</v>
      </c>
      <c r="F21" s="26">
        <v>0.50486111111111109</v>
      </c>
      <c r="G21" s="26">
        <v>0.54652777777777783</v>
      </c>
      <c r="H21" s="26">
        <v>0.7270833333333333</v>
      </c>
      <c r="I21" s="24">
        <f t="shared" si="0"/>
        <v>0.3388888888888888</v>
      </c>
      <c r="J21" s="21">
        <f t="shared" si="2"/>
        <v>0</v>
      </c>
      <c r="K21" s="97">
        <f t="shared" si="3"/>
        <v>0</v>
      </c>
      <c r="L21" s="116"/>
      <c r="M21" s="116"/>
      <c r="N21" s="116"/>
      <c r="S21" s="35"/>
    </row>
    <row r="22" spans="3:20" x14ac:dyDescent="0.25">
      <c r="C22" s="6">
        <f t="shared" si="4"/>
        <v>41530</v>
      </c>
      <c r="D22" s="6" t="str">
        <f t="shared" si="1"/>
        <v>Quinta-Feira</v>
      </c>
      <c r="E22" s="26">
        <v>0.35069444444444442</v>
      </c>
      <c r="F22" s="26">
        <v>0.49861111111111112</v>
      </c>
      <c r="G22" s="26">
        <v>0.55555555555555558</v>
      </c>
      <c r="H22" s="26">
        <v>0.74236111111111114</v>
      </c>
      <c r="I22" s="24">
        <f t="shared" si="0"/>
        <v>0.33472222222222225</v>
      </c>
      <c r="J22" s="21">
        <f t="shared" si="2"/>
        <v>0</v>
      </c>
      <c r="K22" s="97">
        <f t="shared" si="3"/>
        <v>0</v>
      </c>
      <c r="L22" s="116"/>
      <c r="M22" s="116"/>
      <c r="N22" s="116"/>
    </row>
    <row r="23" spans="3:20" x14ac:dyDescent="0.25">
      <c r="C23" s="6">
        <f t="shared" si="4"/>
        <v>41531</v>
      </c>
      <c r="D23" s="6" t="str">
        <f t="shared" si="1"/>
        <v>Sexta-Feira</v>
      </c>
      <c r="E23" s="23">
        <v>0.3263888888888889</v>
      </c>
      <c r="F23" s="23">
        <v>0.48958333333333331</v>
      </c>
      <c r="G23" s="23">
        <v>0.53680555555555554</v>
      </c>
      <c r="H23" s="23">
        <v>0.70833333333333337</v>
      </c>
      <c r="I23" s="24">
        <f t="shared" si="0"/>
        <v>0.33472222222222225</v>
      </c>
      <c r="J23" s="21">
        <f>IF($I23="","",IF($I23=$G$4,"0:00",IF($I23&gt;=$P$9,$I23-$G$4,)))</f>
        <v>0</v>
      </c>
      <c r="K23" s="97">
        <f>IF($I23="","", IF($I23=$G$4,"0:00", IF($I23&lt;=$P$10,$I23-$G$4,)))</f>
        <v>0</v>
      </c>
      <c r="L23" s="116"/>
      <c r="M23" s="116"/>
      <c r="N23" s="116"/>
    </row>
    <row r="24" spans="3:20" x14ac:dyDescent="0.25">
      <c r="C24" s="7">
        <f t="shared" si="4"/>
        <v>41532</v>
      </c>
      <c r="D24" s="7" t="str">
        <f t="shared" si="1"/>
        <v>Sábado</v>
      </c>
      <c r="E24" s="29"/>
      <c r="F24" s="29"/>
      <c r="G24" s="29"/>
      <c r="H24" s="29"/>
      <c r="I24" s="25" t="str">
        <f t="shared" si="0"/>
        <v/>
      </c>
      <c r="J24" s="22" t="str">
        <f>IF($I24="","",IF($I24=$G$4,"0:00",IF($I24&gt;=$P$9,$I24-$G$4,)))</f>
        <v/>
      </c>
      <c r="K24" s="99" t="str">
        <f>IF($I24="","", IF($I24=$G$4,"0:00", IF($I24&lt;=$P$10,$I24-$G$4,)))</f>
        <v/>
      </c>
      <c r="L24" s="117"/>
      <c r="M24" s="117"/>
      <c r="N24" s="117"/>
    </row>
    <row r="25" spans="3:20" x14ac:dyDescent="0.25">
      <c r="C25" s="7">
        <f t="shared" si="4"/>
        <v>41533</v>
      </c>
      <c r="D25" s="7" t="str">
        <f t="shared" si="1"/>
        <v>Domingo</v>
      </c>
      <c r="E25" s="29"/>
      <c r="F25" s="29"/>
      <c r="G25" s="29"/>
      <c r="H25" s="29"/>
      <c r="I25" s="25" t="str">
        <f t="shared" si="0"/>
        <v/>
      </c>
      <c r="J25" s="22" t="str">
        <f>IF($I25="","",IF($I25=$G$4,"0:00",IF($I25&gt;=$P$9,$I25-$G$4,)))</f>
        <v/>
      </c>
      <c r="K25" s="99" t="str">
        <f>IF($I25="","", IF($I25=$G$4,"0:00", IF($I25&lt;=$P$10,$I25-$G$4,)))</f>
        <v/>
      </c>
      <c r="L25" s="117"/>
      <c r="M25" s="117"/>
      <c r="N25" s="117"/>
      <c r="S25" s="37"/>
    </row>
    <row r="26" spans="3:20" x14ac:dyDescent="0.25">
      <c r="C26" s="6">
        <f t="shared" si="4"/>
        <v>41534</v>
      </c>
      <c r="D26" s="6" t="str">
        <f t="shared" si="1"/>
        <v>Segunda-Feira</v>
      </c>
      <c r="E26" s="26">
        <v>0.35000000000000003</v>
      </c>
      <c r="F26" s="26">
        <v>0.49027777777777781</v>
      </c>
      <c r="G26" s="26">
        <v>0.53194444444444444</v>
      </c>
      <c r="H26" s="26">
        <v>0.72986111111111107</v>
      </c>
      <c r="I26" s="24">
        <f t="shared" si="0"/>
        <v>0.33819444444444441</v>
      </c>
      <c r="J26" s="21">
        <f t="shared" si="2"/>
        <v>0</v>
      </c>
      <c r="K26" s="97">
        <f t="shared" si="3"/>
        <v>0</v>
      </c>
      <c r="L26" s="116"/>
      <c r="M26" s="116"/>
      <c r="N26" s="116"/>
    </row>
    <row r="27" spans="3:20" x14ac:dyDescent="0.25">
      <c r="C27" s="6">
        <f t="shared" si="4"/>
        <v>41535</v>
      </c>
      <c r="D27" s="6" t="str">
        <f t="shared" si="1"/>
        <v>Terça-Feira</v>
      </c>
      <c r="E27" s="26">
        <v>0.33194444444444443</v>
      </c>
      <c r="F27" s="26">
        <v>0.48958333333333331</v>
      </c>
      <c r="G27" s="26">
        <v>0.53819444444444442</v>
      </c>
      <c r="H27" s="26">
        <v>0.71597222222222223</v>
      </c>
      <c r="I27" s="24">
        <f t="shared" si="0"/>
        <v>0.3354166666666667</v>
      </c>
      <c r="J27" s="21">
        <f t="shared" si="2"/>
        <v>0</v>
      </c>
      <c r="K27" s="97">
        <f t="shared" si="3"/>
        <v>0</v>
      </c>
      <c r="L27" s="116"/>
      <c r="M27" s="116"/>
      <c r="N27" s="116"/>
      <c r="Q27" s="81"/>
    </row>
    <row r="28" spans="3:20" x14ac:dyDescent="0.25">
      <c r="C28" s="6">
        <f t="shared" si="4"/>
        <v>41536</v>
      </c>
      <c r="D28" s="6" t="str">
        <f t="shared" si="1"/>
        <v>Quarta-Feira</v>
      </c>
      <c r="E28" s="23">
        <v>0.39374999999999999</v>
      </c>
      <c r="F28" s="23">
        <v>0.47916666666666669</v>
      </c>
      <c r="G28" s="23">
        <v>0.57361111111111118</v>
      </c>
      <c r="H28" s="23">
        <v>0.78125</v>
      </c>
      <c r="I28" s="24">
        <f t="shared" si="0"/>
        <v>0.29305555555555551</v>
      </c>
      <c r="J28" s="21">
        <f t="shared" si="2"/>
        <v>0</v>
      </c>
      <c r="K28" s="97">
        <f t="shared" si="3"/>
        <v>-4.0277777777777801E-2</v>
      </c>
      <c r="L28" s="116"/>
      <c r="M28" s="116"/>
      <c r="N28" s="116"/>
    </row>
    <row r="29" spans="3:20" x14ac:dyDescent="0.25">
      <c r="C29" s="6">
        <f t="shared" si="4"/>
        <v>41537</v>
      </c>
      <c r="D29" s="6" t="str">
        <f t="shared" si="1"/>
        <v>Quinta-Feira</v>
      </c>
      <c r="E29" s="23">
        <v>0.34652777777777777</v>
      </c>
      <c r="F29" s="23">
        <v>0.48958333333333331</v>
      </c>
      <c r="G29" s="23">
        <v>0.53125</v>
      </c>
      <c r="H29" s="23">
        <v>0.72152777777777777</v>
      </c>
      <c r="I29" s="24">
        <f t="shared" si="0"/>
        <v>0.33333333333333331</v>
      </c>
      <c r="J29" s="21" t="str">
        <f t="shared" si="2"/>
        <v>0:00</v>
      </c>
      <c r="K29" s="97" t="str">
        <f t="shared" si="3"/>
        <v>0:00</v>
      </c>
      <c r="L29" s="116">
        <v>85426</v>
      </c>
      <c r="M29" s="116"/>
      <c r="N29" s="116"/>
    </row>
    <row r="30" spans="3:20" x14ac:dyDescent="0.25">
      <c r="C30" s="6">
        <f t="shared" si="4"/>
        <v>41538</v>
      </c>
      <c r="D30" s="6" t="str">
        <f t="shared" si="1"/>
        <v>Sexta-Feira</v>
      </c>
      <c r="E30" s="23">
        <v>0.35486111111111113</v>
      </c>
      <c r="F30" s="26">
        <v>0.51388888888888895</v>
      </c>
      <c r="G30" s="26">
        <v>0.55555555555555558</v>
      </c>
      <c r="H30" s="26">
        <v>0.73055555555555562</v>
      </c>
      <c r="I30" s="24">
        <f t="shared" si="0"/>
        <v>0.33402777777777787</v>
      </c>
      <c r="J30" s="21">
        <f>IF($I30="","",IF($I30=$G$4,"0:00",IF($I30&gt;=$P$9,$I30-$G$4,)))</f>
        <v>0</v>
      </c>
      <c r="K30" s="97">
        <f>IF($I30="","", IF($I30=$G$4,"0:00", IF($I30&lt;=$P$10,$I30-$G$4,)))</f>
        <v>0</v>
      </c>
      <c r="L30" s="116"/>
      <c r="M30" s="116"/>
      <c r="N30" s="116"/>
    </row>
    <row r="31" spans="3:20" x14ac:dyDescent="0.25">
      <c r="C31" s="7">
        <f t="shared" si="4"/>
        <v>41539</v>
      </c>
      <c r="D31" s="7" t="str">
        <f t="shared" si="1"/>
        <v>Sábado</v>
      </c>
      <c r="E31" s="29"/>
      <c r="F31" s="22"/>
      <c r="G31" s="22"/>
      <c r="H31" s="22"/>
      <c r="I31" s="25" t="str">
        <f t="shared" si="0"/>
        <v/>
      </c>
      <c r="J31" s="22" t="str">
        <f>IF($I31="","",IF($I31=$G$4,"0:00",IF($I31&gt;=$P$9,$I31-$G$4,)))</f>
        <v/>
      </c>
      <c r="K31" s="99" t="str">
        <f>IF($I31="","", IF($I31=$G$4,"0:00", IF($I31&lt;=$P$10,$I31-$G$4,)))</f>
        <v/>
      </c>
      <c r="L31" s="117"/>
      <c r="M31" s="117"/>
      <c r="N31" s="117"/>
    </row>
    <row r="32" spans="3:20" x14ac:dyDescent="0.25">
      <c r="C32" s="7">
        <f t="shared" si="4"/>
        <v>41540</v>
      </c>
      <c r="D32" s="7" t="str">
        <f t="shared" si="1"/>
        <v>Domingo</v>
      </c>
      <c r="E32" s="29"/>
      <c r="F32" s="29"/>
      <c r="G32" s="29"/>
      <c r="H32" s="29"/>
      <c r="I32" s="25" t="str">
        <f t="shared" si="0"/>
        <v/>
      </c>
      <c r="J32" s="22"/>
      <c r="K32" s="99"/>
      <c r="L32" s="117"/>
      <c r="M32" s="117"/>
      <c r="N32" s="117"/>
    </row>
    <row r="33" spans="3:14" x14ac:dyDescent="0.25">
      <c r="C33" s="6">
        <f t="shared" si="4"/>
        <v>41541</v>
      </c>
      <c r="D33" s="6" t="str">
        <f t="shared" si="1"/>
        <v>Segunda-Feira</v>
      </c>
      <c r="E33" s="23">
        <v>0.3659722222222222</v>
      </c>
      <c r="F33" s="23">
        <v>0.5131944444444444</v>
      </c>
      <c r="G33" s="23">
        <v>0.55555555555555558</v>
      </c>
      <c r="H33" s="23">
        <v>0.73958333333333337</v>
      </c>
      <c r="I33" s="24">
        <f t="shared" si="0"/>
        <v>0.33124999999999999</v>
      </c>
      <c r="J33" s="21">
        <f>IF($I33="","",IF($I33=$G$4,"0:00",IF($I33&gt;=$P$9,$I33-$G$4,)))</f>
        <v>0</v>
      </c>
      <c r="K33" s="97">
        <f t="shared" si="3"/>
        <v>0</v>
      </c>
      <c r="L33" s="116"/>
      <c r="M33" s="116"/>
      <c r="N33" s="116"/>
    </row>
    <row r="34" spans="3:14" x14ac:dyDescent="0.25">
      <c r="C34" s="6">
        <f t="shared" si="4"/>
        <v>41542</v>
      </c>
      <c r="D34" s="6" t="str">
        <f t="shared" si="1"/>
        <v>Terça-Feira</v>
      </c>
      <c r="E34" s="23">
        <v>0.33958333333333335</v>
      </c>
      <c r="F34" s="23">
        <v>0.49236111111111108</v>
      </c>
      <c r="G34" s="23">
        <v>0.55902777777777779</v>
      </c>
      <c r="H34" s="23">
        <v>0.73958333333333337</v>
      </c>
      <c r="I34" s="24">
        <f t="shared" si="0"/>
        <v>0.33333333333333331</v>
      </c>
      <c r="J34" s="21" t="str">
        <f t="shared" si="2"/>
        <v>0:00</v>
      </c>
      <c r="K34" s="97" t="str">
        <f t="shared" si="3"/>
        <v>0:00</v>
      </c>
      <c r="L34" s="116"/>
      <c r="M34" s="116"/>
      <c r="N34" s="116"/>
    </row>
    <row r="35" spans="3:14" x14ac:dyDescent="0.25">
      <c r="C35" s="6">
        <f t="shared" si="4"/>
        <v>41543</v>
      </c>
      <c r="D35" s="6" t="str">
        <f t="shared" si="1"/>
        <v>Quarta-Feira</v>
      </c>
      <c r="E35" s="23">
        <v>0.35902777777777778</v>
      </c>
      <c r="F35" s="23">
        <v>0.49027777777777781</v>
      </c>
      <c r="G35" s="23">
        <v>0.53333333333333333</v>
      </c>
      <c r="H35" s="23">
        <v>0.73472222222222217</v>
      </c>
      <c r="I35" s="24">
        <f t="shared" si="0"/>
        <v>0.33263888888888887</v>
      </c>
      <c r="J35" s="21">
        <f t="shared" si="2"/>
        <v>0</v>
      </c>
      <c r="K35" s="97">
        <f t="shared" si="3"/>
        <v>0</v>
      </c>
      <c r="L35" s="116"/>
      <c r="M35" s="116"/>
      <c r="N35" s="116"/>
    </row>
    <row r="36" spans="3:14" x14ac:dyDescent="0.25">
      <c r="C36" s="6">
        <f t="shared" si="4"/>
        <v>41544</v>
      </c>
      <c r="D36" s="6" t="str">
        <f t="shared" si="1"/>
        <v>Quinta-Feira</v>
      </c>
      <c r="E36" s="23">
        <v>0.35972222222222222</v>
      </c>
      <c r="F36" s="23">
        <v>0.49236111111111108</v>
      </c>
      <c r="G36" s="23">
        <v>0.53541666666666665</v>
      </c>
      <c r="H36" s="23">
        <v>0.73611111111111116</v>
      </c>
      <c r="I36" s="24">
        <f t="shared" si="0"/>
        <v>0.33333333333333337</v>
      </c>
      <c r="J36" s="21" t="str">
        <f t="shared" si="2"/>
        <v>0:00</v>
      </c>
      <c r="K36" s="97" t="str">
        <f t="shared" si="3"/>
        <v>0:00</v>
      </c>
      <c r="L36" s="116"/>
      <c r="M36" s="116" t="s">
        <v>37</v>
      </c>
      <c r="N36" s="116"/>
    </row>
    <row r="37" spans="3:14" x14ac:dyDescent="0.25">
      <c r="C37" s="6">
        <f t="shared" si="4"/>
        <v>41545</v>
      </c>
      <c r="D37" s="6" t="str">
        <f t="shared" si="1"/>
        <v>Sexta-Feira</v>
      </c>
      <c r="E37" s="21">
        <v>0.33749999999999997</v>
      </c>
      <c r="F37" s="21">
        <v>0.49722222222222223</v>
      </c>
      <c r="G37" s="21">
        <v>0.53888888888888886</v>
      </c>
      <c r="H37" s="21">
        <v>0.71250000000000002</v>
      </c>
      <c r="I37" s="24">
        <f t="shared" si="0"/>
        <v>0.33333333333333343</v>
      </c>
      <c r="J37" s="21" t="str">
        <f t="shared" si="2"/>
        <v>0:00</v>
      </c>
      <c r="K37" s="97" t="str">
        <f t="shared" si="3"/>
        <v>0:00</v>
      </c>
      <c r="L37" s="116"/>
      <c r="M37" s="116" t="s">
        <v>37</v>
      </c>
      <c r="N37" s="116"/>
    </row>
    <row r="38" spans="3:14" x14ac:dyDescent="0.25">
      <c r="C38" s="7">
        <f t="shared" si="4"/>
        <v>41546</v>
      </c>
      <c r="D38" s="7" t="str">
        <f t="shared" si="1"/>
        <v>Sábado</v>
      </c>
      <c r="E38" s="22"/>
      <c r="F38" s="22"/>
      <c r="G38" s="22"/>
      <c r="H38" s="22"/>
      <c r="I38" s="25" t="str">
        <f t="shared" si="0"/>
        <v/>
      </c>
      <c r="J38" s="22" t="str">
        <f t="shared" si="2"/>
        <v/>
      </c>
      <c r="K38" s="99" t="str">
        <f t="shared" si="3"/>
        <v/>
      </c>
      <c r="L38" s="117"/>
      <c r="M38" s="117"/>
      <c r="N38" s="117"/>
    </row>
    <row r="39" spans="3:14" x14ac:dyDescent="0.25">
      <c r="C39" s="7">
        <f t="shared" si="4"/>
        <v>41547</v>
      </c>
      <c r="D39" s="7" t="str">
        <f t="shared" si="1"/>
        <v>Domingo</v>
      </c>
      <c r="E39" s="22"/>
      <c r="F39" s="22"/>
      <c r="G39" s="22"/>
      <c r="H39" s="22"/>
      <c r="I39" s="25" t="str">
        <f t="shared" si="0"/>
        <v/>
      </c>
      <c r="J39" s="22" t="str">
        <f t="shared" si="2"/>
        <v/>
      </c>
      <c r="K39" s="99" t="str">
        <f t="shared" si="3"/>
        <v/>
      </c>
      <c r="L39" s="117"/>
      <c r="M39" s="117"/>
      <c r="N39" s="117"/>
    </row>
    <row r="40" spans="3:14" ht="25.5" customHeight="1" x14ac:dyDescent="0.25">
      <c r="C40" s="3"/>
      <c r="D40" s="3"/>
      <c r="E40" s="3"/>
      <c r="F40" s="3"/>
      <c r="G40" s="3"/>
      <c r="H40" s="3"/>
      <c r="I40" s="4"/>
      <c r="J40" s="28"/>
      <c r="K40" s="4"/>
      <c r="L40" s="4"/>
      <c r="M40" s="4"/>
      <c r="N40" s="4"/>
    </row>
  </sheetData>
  <mergeCells count="4">
    <mergeCell ref="C1:K3"/>
    <mergeCell ref="O1:R1"/>
    <mergeCell ref="O2:R3"/>
    <mergeCell ref="O4:R4"/>
  </mergeCells>
  <conditionalFormatting sqref="G5">
    <cfRule type="cellIs" dxfId="11" priority="1" stopIfTrue="1" operator="lessThan">
      <formula>0</formula>
    </cfRule>
    <cfRule type="cellIs" dxfId="10" priority="2" stopIfTrue="1" operator="greaterThan">
      <formula>0</formula>
    </cfRule>
  </conditionalFormatting>
  <dataValidations count="1">
    <dataValidation type="list" allowBlank="1" showInputMessage="1" showErrorMessage="1" sqref="D5">
      <formula1>$S$8:$S$19</formula1>
    </dataValidation>
  </dataValidations>
  <pageMargins left="0.511811024" right="0.511811024" top="0.78740157499999996" bottom="0.78740157499999996" header="0.31496062000000002" footer="0.31496062000000002"/>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40"/>
  <sheetViews>
    <sheetView topLeftCell="A13" zoomScaleNormal="100" workbookViewId="0">
      <selection activeCell="N14" sqref="N14"/>
    </sheetView>
  </sheetViews>
  <sheetFormatPr defaultRowHeight="15" x14ac:dyDescent="0.25"/>
  <cols>
    <col min="1" max="1" width="1.28515625" customWidth="1"/>
    <col min="2" max="2" width="1" customWidth="1"/>
    <col min="3" max="3" width="10.7109375" bestFit="1" customWidth="1"/>
    <col min="4" max="4" width="13.85546875" customWidth="1"/>
    <col min="5" max="5" width="8.5703125" customWidth="1"/>
    <col min="6" max="6" width="8.28515625" customWidth="1"/>
    <col min="7" max="7" width="10.85546875" customWidth="1"/>
    <col min="8" max="8" width="8.85546875" customWidth="1"/>
    <col min="9" max="9" width="13.140625" customWidth="1"/>
    <col min="10" max="10" width="10.28515625" customWidth="1"/>
    <col min="11" max="11" width="10" customWidth="1"/>
    <col min="12" max="12" width="10" style="83" customWidth="1"/>
    <col min="13" max="14" width="10" customWidth="1"/>
    <col min="15" max="15" width="0.28515625" style="30" customWidth="1"/>
    <col min="16" max="16" width="0.5703125" style="30" customWidth="1"/>
    <col min="18" max="18" width="10.7109375" customWidth="1"/>
    <col min="19" max="20" width="0.5703125" style="31" customWidth="1"/>
    <col min="21" max="21" width="9.140625" style="31"/>
  </cols>
  <sheetData>
    <row r="1" spans="3:21" ht="15" customHeight="1" x14ac:dyDescent="0.25">
      <c r="C1" s="135" t="s">
        <v>0</v>
      </c>
      <c r="D1" s="136"/>
      <c r="E1" s="136"/>
      <c r="F1" s="136"/>
      <c r="G1" s="136"/>
      <c r="H1" s="136"/>
      <c r="I1" s="136"/>
      <c r="J1" s="136"/>
      <c r="K1" s="137"/>
      <c r="L1" s="119"/>
      <c r="M1" s="134"/>
      <c r="N1" s="134"/>
      <c r="O1" s="144" t="s">
        <v>1</v>
      </c>
      <c r="P1" s="145"/>
      <c r="Q1" s="145"/>
      <c r="R1" s="146"/>
    </row>
    <row r="2" spans="3:21" ht="9" customHeight="1" x14ac:dyDescent="0.25">
      <c r="C2" s="138"/>
      <c r="D2" s="139"/>
      <c r="E2" s="139"/>
      <c r="F2" s="139"/>
      <c r="G2" s="139"/>
      <c r="H2" s="139"/>
      <c r="I2" s="139"/>
      <c r="J2" s="139"/>
      <c r="K2" s="140"/>
      <c r="L2" s="119"/>
      <c r="M2" s="134"/>
      <c r="N2" s="134"/>
      <c r="O2" s="147"/>
      <c r="P2" s="148"/>
      <c r="Q2" s="148"/>
      <c r="R2" s="149"/>
    </row>
    <row r="3" spans="3:21" ht="9" customHeight="1" x14ac:dyDescent="0.25">
      <c r="C3" s="141"/>
      <c r="D3" s="142"/>
      <c r="E3" s="142"/>
      <c r="F3" s="139"/>
      <c r="G3" s="142"/>
      <c r="H3" s="142"/>
      <c r="I3" s="139"/>
      <c r="J3" s="139"/>
      <c r="K3" s="143"/>
      <c r="L3" s="119"/>
      <c r="M3" s="134"/>
      <c r="N3" s="134"/>
      <c r="O3" s="150"/>
      <c r="P3" s="151"/>
      <c r="Q3" s="151"/>
      <c r="R3" s="152"/>
    </row>
    <row r="4" spans="3:21" ht="17.25" customHeight="1" x14ac:dyDescent="0.25">
      <c r="F4" s="17" t="s">
        <v>2</v>
      </c>
      <c r="G4" s="13">
        <v>0.33333333333333331</v>
      </c>
      <c r="I4" s="19" t="s">
        <v>3</v>
      </c>
      <c r="J4" s="20">
        <f>SUM($I$9:$I$39)</f>
        <v>7.6638888888888888</v>
      </c>
      <c r="O4" s="144"/>
      <c r="P4" s="145"/>
      <c r="Q4" s="145"/>
      <c r="R4" s="146"/>
      <c r="U4" s="37"/>
    </row>
    <row r="5" spans="3:21" ht="17.25" customHeight="1" x14ac:dyDescent="0.25">
      <c r="C5" s="2" t="s">
        <v>4</v>
      </c>
      <c r="D5" s="10" t="s">
        <v>29</v>
      </c>
      <c r="F5" s="18" t="s">
        <v>6</v>
      </c>
      <c r="G5" s="16">
        <f>SUM(J9:J39,K9:K39)</f>
        <v>0.781944444444445</v>
      </c>
      <c r="I5" s="19" t="s">
        <v>7</v>
      </c>
      <c r="J5" s="20">
        <f>SUM($J$9:$J$39)</f>
        <v>0.7937500000000004</v>
      </c>
    </row>
    <row r="6" spans="3:21" ht="17.25" customHeight="1" x14ac:dyDescent="0.25">
      <c r="D6" s="1"/>
      <c r="F6" s="15"/>
      <c r="G6" s="14"/>
      <c r="I6" s="19" t="s">
        <v>8</v>
      </c>
      <c r="J6" s="20">
        <f>SUM($K$9:$K$39)</f>
        <v>-1.1805555555555403E-2</v>
      </c>
    </row>
    <row r="7" spans="3:21" ht="9" customHeight="1" x14ac:dyDescent="0.25">
      <c r="C7" s="8"/>
      <c r="D7" s="9"/>
      <c r="E7" s="8"/>
      <c r="F7" s="5"/>
    </row>
    <row r="8" spans="3:21" ht="18.75" customHeight="1" x14ac:dyDescent="0.25">
      <c r="C8" s="2" t="s">
        <v>9</v>
      </c>
      <c r="D8" s="2" t="s">
        <v>10</v>
      </c>
      <c r="E8" s="2" t="s">
        <v>11</v>
      </c>
      <c r="F8" s="2" t="s">
        <v>12</v>
      </c>
      <c r="G8" s="2" t="s">
        <v>11</v>
      </c>
      <c r="H8" s="2" t="s">
        <v>12</v>
      </c>
      <c r="I8" s="2" t="s">
        <v>13</v>
      </c>
      <c r="J8" s="2" t="s">
        <v>14</v>
      </c>
      <c r="K8" s="11" t="s">
        <v>15</v>
      </c>
      <c r="L8" s="120" t="s">
        <v>16</v>
      </c>
      <c r="M8" s="96" t="s">
        <v>17</v>
      </c>
      <c r="N8" s="96" t="s">
        <v>18</v>
      </c>
      <c r="S8" s="31" t="s">
        <v>19</v>
      </c>
      <c r="T8" s="32">
        <v>41274</v>
      </c>
    </row>
    <row r="9" spans="3:21" x14ac:dyDescent="0.25">
      <c r="C9" s="7">
        <f>IFERROR(VLOOKUP(D$5,$S$8:$T$19,2,0),"")</f>
        <v>41547</v>
      </c>
      <c r="D9" s="7" t="str">
        <f>PROPER(TEXT(C9,"DDDD"))</f>
        <v>Domingo</v>
      </c>
      <c r="E9" s="22"/>
      <c r="F9" s="22"/>
      <c r="G9" s="22"/>
      <c r="H9" s="22"/>
      <c r="I9" s="25" t="str">
        <f t="shared" ref="I9:I39" si="0">IF(OR(E9="",F9="",G9="",H9=""),"",(H9-E9)-(G9-F9))</f>
        <v/>
      </c>
      <c r="J9" s="22" t="str">
        <f>IF($I9="","",IF($I9=$G$4,"0:00",IF($I9&gt;=$P$9,$I9-$G$4,)))</f>
        <v/>
      </c>
      <c r="K9" s="99" t="str">
        <f>IF($I9="","", IF($I9=$G$4,"0:00", IF($I9&lt;=$P$10,$I9-$G$4,)))</f>
        <v/>
      </c>
      <c r="L9" s="117"/>
      <c r="M9" s="100"/>
      <c r="N9" s="100"/>
      <c r="O9" s="30" t="s">
        <v>20</v>
      </c>
      <c r="P9" s="33">
        <v>0.34027777777777773</v>
      </c>
      <c r="S9" s="31" t="s">
        <v>21</v>
      </c>
      <c r="T9" s="32">
        <v>41305</v>
      </c>
    </row>
    <row r="10" spans="3:21" x14ac:dyDescent="0.25">
      <c r="C10" s="6">
        <f>C9+1</f>
        <v>41548</v>
      </c>
      <c r="D10" s="6" t="str">
        <f t="shared" ref="D10:D39" si="1">PROPER(TEXT(C10,"DDDD"))</f>
        <v>Segunda-Feira</v>
      </c>
      <c r="E10" s="23">
        <v>0.35069444444444442</v>
      </c>
      <c r="F10" s="23">
        <v>0.48749999999999999</v>
      </c>
      <c r="G10" s="23">
        <v>0.53402777777777777</v>
      </c>
      <c r="H10" s="23">
        <v>0.72638888888888886</v>
      </c>
      <c r="I10" s="24">
        <f t="shared" si="0"/>
        <v>0.32916666666666666</v>
      </c>
      <c r="J10" s="21">
        <f t="shared" ref="J10:J39" si="2">IF($I10="","",IF($I10=$G$4,"0:00",IF($I10&gt;=$P$9,$I10-$G$4,)))</f>
        <v>0</v>
      </c>
      <c r="K10" s="97">
        <f t="shared" ref="K10:K39" si="3">IF($I10="","", IF($I10=$G$4,"0:00", IF($I10&lt;=$P$10,$I10-$G$4,)))</f>
        <v>0</v>
      </c>
      <c r="L10" s="121"/>
      <c r="M10" s="98" t="s">
        <v>37</v>
      </c>
      <c r="N10" s="118" t="s">
        <v>44</v>
      </c>
      <c r="O10" s="30" t="s">
        <v>22</v>
      </c>
      <c r="P10" s="33">
        <v>0.32569444444444445</v>
      </c>
      <c r="S10" s="31" t="s">
        <v>23</v>
      </c>
      <c r="T10" s="32">
        <v>39872</v>
      </c>
    </row>
    <row r="11" spans="3:21" x14ac:dyDescent="0.25">
      <c r="C11" s="6">
        <f t="shared" ref="C11:C39" si="4">C10+1</f>
        <v>41549</v>
      </c>
      <c r="D11" s="6" t="str">
        <f t="shared" si="1"/>
        <v>Terça-Feira</v>
      </c>
      <c r="E11" s="23">
        <v>0.35555555555555557</v>
      </c>
      <c r="F11" s="23">
        <v>0.49027777777777781</v>
      </c>
      <c r="G11" s="23">
        <v>0.53263888888888888</v>
      </c>
      <c r="H11" s="23">
        <v>0.73472222222222217</v>
      </c>
      <c r="I11" s="24">
        <f t="shared" si="0"/>
        <v>0.33680555555555552</v>
      </c>
      <c r="J11" s="24">
        <f t="shared" si="2"/>
        <v>0</v>
      </c>
      <c r="K11" s="97">
        <f t="shared" si="3"/>
        <v>0</v>
      </c>
      <c r="L11" s="121"/>
      <c r="M11" s="98" t="s">
        <v>37</v>
      </c>
      <c r="N11" s="118" t="s">
        <v>44</v>
      </c>
      <c r="S11" s="31" t="s">
        <v>24</v>
      </c>
      <c r="T11" s="32">
        <v>41364</v>
      </c>
    </row>
    <row r="12" spans="3:21" x14ac:dyDescent="0.25">
      <c r="C12" s="6">
        <f t="shared" si="4"/>
        <v>41550</v>
      </c>
      <c r="D12" s="6" t="str">
        <f t="shared" si="1"/>
        <v>Quarta-Feira</v>
      </c>
      <c r="E12" s="26">
        <v>0.32847222222222222</v>
      </c>
      <c r="F12" s="38">
        <v>0.48055555555555557</v>
      </c>
      <c r="G12" s="26">
        <v>0.56388888888888888</v>
      </c>
      <c r="H12" s="26">
        <v>0.74583333333333324</v>
      </c>
      <c r="I12" s="24">
        <f t="shared" si="0"/>
        <v>0.3340277777777777</v>
      </c>
      <c r="J12" s="24">
        <f t="shared" si="2"/>
        <v>0</v>
      </c>
      <c r="K12" s="97">
        <f t="shared" si="3"/>
        <v>0</v>
      </c>
      <c r="L12" s="121"/>
      <c r="M12" s="98" t="s">
        <v>37</v>
      </c>
      <c r="N12" s="118" t="s">
        <v>44</v>
      </c>
      <c r="S12" s="31" t="s">
        <v>25</v>
      </c>
      <c r="T12" s="32">
        <v>41394</v>
      </c>
    </row>
    <row r="13" spans="3:21" x14ac:dyDescent="0.25">
      <c r="C13" s="6">
        <f t="shared" si="4"/>
        <v>41551</v>
      </c>
      <c r="D13" s="6" t="str">
        <f t="shared" si="1"/>
        <v>Quinta-Feira</v>
      </c>
      <c r="E13" s="21">
        <v>0.34583333333333338</v>
      </c>
      <c r="F13" s="21">
        <v>0.50208333333333333</v>
      </c>
      <c r="G13" s="21">
        <v>0.5444444444444444</v>
      </c>
      <c r="H13" s="21">
        <v>0.72152777777777777</v>
      </c>
      <c r="I13" s="24">
        <f t="shared" si="0"/>
        <v>0.33333333333333331</v>
      </c>
      <c r="J13" s="21" t="str">
        <f t="shared" si="2"/>
        <v>0:00</v>
      </c>
      <c r="K13" s="97" t="str">
        <f t="shared" si="3"/>
        <v>0:00</v>
      </c>
      <c r="L13" s="121"/>
      <c r="M13" s="98" t="s">
        <v>37</v>
      </c>
      <c r="N13" s="118" t="s">
        <v>44</v>
      </c>
      <c r="S13" s="31" t="s">
        <v>26</v>
      </c>
      <c r="T13" s="32">
        <v>41425</v>
      </c>
    </row>
    <row r="14" spans="3:21" x14ac:dyDescent="0.25">
      <c r="C14" s="6">
        <f t="shared" si="4"/>
        <v>41552</v>
      </c>
      <c r="D14" s="6" t="str">
        <f t="shared" si="1"/>
        <v>Sexta-Feira</v>
      </c>
      <c r="E14" s="26">
        <v>0.34097222222222223</v>
      </c>
      <c r="F14" s="26">
        <v>0.4826388888888889</v>
      </c>
      <c r="G14" s="26">
        <v>0.54305555555555551</v>
      </c>
      <c r="H14" s="26">
        <v>0.72291666666666676</v>
      </c>
      <c r="I14" s="24">
        <f t="shared" si="0"/>
        <v>0.32152777777777791</v>
      </c>
      <c r="J14" s="21">
        <f t="shared" si="2"/>
        <v>0</v>
      </c>
      <c r="K14" s="97">
        <f t="shared" si="3"/>
        <v>-1.1805555555555403E-2</v>
      </c>
      <c r="L14" s="121"/>
      <c r="M14" s="98" t="s">
        <v>38</v>
      </c>
      <c r="N14" s="118" t="s">
        <v>44</v>
      </c>
      <c r="S14" s="31" t="s">
        <v>27</v>
      </c>
      <c r="T14" s="32">
        <v>41455</v>
      </c>
    </row>
    <row r="15" spans="3:21" x14ac:dyDescent="0.25">
      <c r="C15" s="7">
        <f t="shared" si="4"/>
        <v>41553</v>
      </c>
      <c r="D15" s="7" t="str">
        <f t="shared" si="1"/>
        <v>Sábado</v>
      </c>
      <c r="E15" s="22"/>
      <c r="F15" s="22"/>
      <c r="G15" s="22"/>
      <c r="H15" s="22"/>
      <c r="I15" s="25" t="str">
        <f t="shared" si="0"/>
        <v/>
      </c>
      <c r="J15" s="22" t="str">
        <f t="shared" si="2"/>
        <v/>
      </c>
      <c r="K15" s="99" t="str">
        <f t="shared" si="3"/>
        <v/>
      </c>
      <c r="L15" s="117"/>
      <c r="M15" s="100"/>
      <c r="N15" s="100"/>
      <c r="O15" s="33"/>
      <c r="S15" s="31" t="s">
        <v>28</v>
      </c>
      <c r="T15" s="32">
        <v>41486</v>
      </c>
    </row>
    <row r="16" spans="3:21" x14ac:dyDescent="0.25">
      <c r="C16" s="7">
        <f t="shared" si="4"/>
        <v>41554</v>
      </c>
      <c r="D16" s="7" t="str">
        <f t="shared" si="1"/>
        <v>Domingo</v>
      </c>
      <c r="E16" s="29"/>
      <c r="F16" s="29"/>
      <c r="G16" s="29"/>
      <c r="H16" s="29"/>
      <c r="I16" s="25" t="str">
        <f t="shared" si="0"/>
        <v/>
      </c>
      <c r="J16" s="22" t="str">
        <f t="shared" si="2"/>
        <v/>
      </c>
      <c r="K16" s="99" t="str">
        <f t="shared" si="3"/>
        <v/>
      </c>
      <c r="L16" s="117"/>
      <c r="M16" s="100"/>
      <c r="N16" s="100"/>
      <c r="S16" s="31" t="s">
        <v>5</v>
      </c>
      <c r="T16" s="32">
        <v>41517</v>
      </c>
    </row>
    <row r="17" spans="3:20" x14ac:dyDescent="0.25">
      <c r="C17" s="6">
        <f t="shared" si="4"/>
        <v>41555</v>
      </c>
      <c r="D17" s="6" t="str">
        <f t="shared" si="1"/>
        <v>Segunda-Feira</v>
      </c>
      <c r="E17" s="23">
        <v>0.34722222222222227</v>
      </c>
      <c r="F17" s="23">
        <v>0.49236111111111108</v>
      </c>
      <c r="G17" s="23">
        <v>0.53402777777777777</v>
      </c>
      <c r="H17" s="23">
        <v>0.72291666666666676</v>
      </c>
      <c r="I17" s="24">
        <f t="shared" si="0"/>
        <v>0.33402777777777781</v>
      </c>
      <c r="J17" s="21">
        <f t="shared" si="2"/>
        <v>0</v>
      </c>
      <c r="K17" s="97">
        <f t="shared" si="3"/>
        <v>0</v>
      </c>
      <c r="L17" s="121"/>
      <c r="M17" s="98" t="s">
        <v>38</v>
      </c>
      <c r="N17" s="118" t="s">
        <v>44</v>
      </c>
      <c r="S17" s="31" t="s">
        <v>29</v>
      </c>
      <c r="T17" s="32">
        <v>41547</v>
      </c>
    </row>
    <row r="18" spans="3:20" x14ac:dyDescent="0.25">
      <c r="C18" s="6">
        <f t="shared" si="4"/>
        <v>41556</v>
      </c>
      <c r="D18" s="6" t="str">
        <f t="shared" si="1"/>
        <v>Terça-Feira</v>
      </c>
      <c r="E18" s="26">
        <v>0.32361111111111113</v>
      </c>
      <c r="F18" s="26">
        <v>0.48749999999999999</v>
      </c>
      <c r="G18" s="26">
        <v>0.53194444444444444</v>
      </c>
      <c r="H18" s="26">
        <v>0.69930555555555562</v>
      </c>
      <c r="I18" s="24">
        <f t="shared" si="0"/>
        <v>0.33125000000000004</v>
      </c>
      <c r="J18" s="21">
        <f t="shared" si="2"/>
        <v>0</v>
      </c>
      <c r="K18" s="97">
        <f t="shared" si="3"/>
        <v>0</v>
      </c>
      <c r="L18" s="121"/>
      <c r="M18" s="98" t="s">
        <v>38</v>
      </c>
      <c r="N18" s="118" t="s">
        <v>44</v>
      </c>
      <c r="S18" s="31" t="s">
        <v>30</v>
      </c>
      <c r="T18" s="32">
        <v>41578</v>
      </c>
    </row>
    <row r="19" spans="3:20" x14ac:dyDescent="0.25">
      <c r="C19" s="6">
        <f t="shared" si="4"/>
        <v>41557</v>
      </c>
      <c r="D19" s="6" t="str">
        <f t="shared" si="1"/>
        <v>Quarta-Feira</v>
      </c>
      <c r="E19" s="23">
        <v>0.3520833333333333</v>
      </c>
      <c r="F19" s="23">
        <v>0.49513888888888885</v>
      </c>
      <c r="G19" s="23">
        <v>0.53680555555555554</v>
      </c>
      <c r="H19" s="23">
        <v>0.7270833333333333</v>
      </c>
      <c r="I19" s="24">
        <f t="shared" si="0"/>
        <v>0.33333333333333331</v>
      </c>
      <c r="J19" s="21" t="str">
        <f t="shared" si="2"/>
        <v>0:00</v>
      </c>
      <c r="K19" s="97" t="str">
        <f>IF($I19="","", IF($I19=$G$4,"0:00", IF($I19&lt;=$P$10,$I19-$G$4,)))</f>
        <v>0:00</v>
      </c>
      <c r="L19" s="121"/>
      <c r="M19" s="98"/>
      <c r="N19" s="98"/>
      <c r="S19" s="31" t="s">
        <v>31</v>
      </c>
      <c r="T19" s="32">
        <v>41608</v>
      </c>
    </row>
    <row r="20" spans="3:20" x14ac:dyDescent="0.25">
      <c r="C20" s="6">
        <f t="shared" si="4"/>
        <v>41558</v>
      </c>
      <c r="D20" s="6" t="str">
        <f t="shared" si="1"/>
        <v>Quinta-Feira</v>
      </c>
      <c r="E20" s="21" t="s">
        <v>45</v>
      </c>
      <c r="F20" s="21" t="s">
        <v>45</v>
      </c>
      <c r="G20" s="21" t="s">
        <v>45</v>
      </c>
      <c r="H20" s="21" t="s">
        <v>45</v>
      </c>
      <c r="I20" s="21" t="s">
        <v>45</v>
      </c>
      <c r="J20" s="21" t="s">
        <v>45</v>
      </c>
      <c r="K20" s="21" t="s">
        <v>45</v>
      </c>
      <c r="L20" s="121"/>
      <c r="M20" s="98"/>
      <c r="N20" s="98"/>
    </row>
    <row r="21" spans="3:20" x14ac:dyDescent="0.25">
      <c r="C21" s="6">
        <f>C20+1</f>
        <v>41559</v>
      </c>
      <c r="D21" s="6" t="str">
        <f t="shared" si="1"/>
        <v>Sexta-Feira</v>
      </c>
      <c r="E21" s="26" t="s">
        <v>46</v>
      </c>
      <c r="F21" s="26" t="s">
        <v>46</v>
      </c>
      <c r="G21" s="26" t="s">
        <v>46</v>
      </c>
      <c r="H21" s="26" t="s">
        <v>46</v>
      </c>
      <c r="I21" s="26" t="s">
        <v>46</v>
      </c>
      <c r="J21" s="26" t="s">
        <v>46</v>
      </c>
      <c r="K21" s="26" t="s">
        <v>46</v>
      </c>
      <c r="L21" s="121"/>
      <c r="M21" s="98"/>
      <c r="N21" s="98"/>
      <c r="S21" s="35"/>
    </row>
    <row r="22" spans="3:20" x14ac:dyDescent="0.25">
      <c r="C22" s="7">
        <f t="shared" si="4"/>
        <v>41560</v>
      </c>
      <c r="D22" s="7" t="str">
        <f t="shared" si="1"/>
        <v>Sábado</v>
      </c>
      <c r="E22" s="27"/>
      <c r="F22" s="27"/>
      <c r="G22" s="27"/>
      <c r="H22" s="27"/>
      <c r="I22" s="25" t="str">
        <f t="shared" si="0"/>
        <v/>
      </c>
      <c r="J22" s="22" t="str">
        <f t="shared" si="2"/>
        <v/>
      </c>
      <c r="K22" s="99" t="str">
        <f t="shared" si="3"/>
        <v/>
      </c>
      <c r="L22" s="117"/>
      <c r="M22" s="100"/>
      <c r="N22" s="100"/>
    </row>
    <row r="23" spans="3:20" x14ac:dyDescent="0.25">
      <c r="C23" s="7">
        <f t="shared" si="4"/>
        <v>41561</v>
      </c>
      <c r="D23" s="7" t="str">
        <f t="shared" si="1"/>
        <v>Domingo</v>
      </c>
      <c r="E23" s="29"/>
      <c r="F23" s="29"/>
      <c r="G23" s="29"/>
      <c r="H23" s="29"/>
      <c r="I23" s="25" t="str">
        <f t="shared" si="0"/>
        <v/>
      </c>
      <c r="J23" s="22" t="str">
        <f>IF($I23="","",IF($I23=$G$4,"0:00",IF($I23&gt;=$P$9,$I23-$G$4,)))</f>
        <v/>
      </c>
      <c r="K23" s="99" t="str">
        <f>IF($I23="","", IF($I23=$G$4,"0:00", IF($I23&lt;=$P$10,$I23-$G$4,)))</f>
        <v/>
      </c>
      <c r="L23" s="117"/>
      <c r="M23" s="100"/>
      <c r="N23" s="100"/>
    </row>
    <row r="24" spans="3:20" x14ac:dyDescent="0.25">
      <c r="C24" s="6">
        <f t="shared" si="4"/>
        <v>41562</v>
      </c>
      <c r="D24" s="6" t="str">
        <f t="shared" si="1"/>
        <v>Segunda-Feira</v>
      </c>
      <c r="E24" s="23">
        <v>0.36944444444444446</v>
      </c>
      <c r="F24" s="23">
        <v>0.4916666666666667</v>
      </c>
      <c r="G24" s="23">
        <v>0.53680555555555554</v>
      </c>
      <c r="H24" s="39">
        <v>0.75</v>
      </c>
      <c r="I24" s="24">
        <f t="shared" si="0"/>
        <v>0.3354166666666667</v>
      </c>
      <c r="J24" s="21">
        <f>IF($I24="","",IF($I24=$G$4,"0:00",IF($I24&gt;=$P$9,$I24-$G$4,)))</f>
        <v>0</v>
      </c>
      <c r="K24" s="97">
        <f>IF($I24="","", IF($I24=$G$4,"0:00", IF($I24&lt;=$P$10,$I24-$G$4,)))</f>
        <v>0</v>
      </c>
      <c r="L24" s="121"/>
      <c r="M24" s="98" t="s">
        <v>38</v>
      </c>
      <c r="N24" s="118" t="s">
        <v>44</v>
      </c>
    </row>
    <row r="25" spans="3:20" x14ac:dyDescent="0.25">
      <c r="C25" s="6">
        <f t="shared" si="4"/>
        <v>41563</v>
      </c>
      <c r="D25" s="6" t="str">
        <f t="shared" si="1"/>
        <v>Terça-Feira</v>
      </c>
      <c r="E25" s="23">
        <v>0.35625000000000001</v>
      </c>
      <c r="F25" s="23">
        <v>0.49583333333333335</v>
      </c>
      <c r="G25" s="23">
        <v>0.54027777777777775</v>
      </c>
      <c r="H25" s="23">
        <v>0.74513888888888891</v>
      </c>
      <c r="I25" s="24">
        <f t="shared" si="0"/>
        <v>0.3444444444444445</v>
      </c>
      <c r="J25" s="21">
        <f>IF($I25="","",IF($I25=$G$4,"0:00",IF($I25&gt;=$P$9,$I25-$G$4,)))</f>
        <v>1.1111111111111183E-2</v>
      </c>
      <c r="K25" s="97">
        <f>IF($I25="","", IF($I25=$G$4,"0:00", IF($I25&lt;=$P$10,$I25-$G$4,)))</f>
        <v>0</v>
      </c>
      <c r="L25" s="121"/>
      <c r="M25" s="98" t="s">
        <v>38</v>
      </c>
      <c r="N25" s="118" t="s">
        <v>44</v>
      </c>
      <c r="S25" s="37"/>
    </row>
    <row r="26" spans="3:20" x14ac:dyDescent="0.25">
      <c r="C26" s="6">
        <f t="shared" si="4"/>
        <v>41564</v>
      </c>
      <c r="D26" s="6" t="str">
        <f t="shared" si="1"/>
        <v>Quarta-Feira</v>
      </c>
      <c r="E26" s="26">
        <v>0.34791666666666665</v>
      </c>
      <c r="F26" s="26">
        <v>0.49305555555555558</v>
      </c>
      <c r="G26" s="26">
        <v>0.53472222222222221</v>
      </c>
      <c r="H26" s="26">
        <v>0.79305555555555562</v>
      </c>
      <c r="I26" s="24">
        <f t="shared" si="0"/>
        <v>0.40347222222222234</v>
      </c>
      <c r="J26" s="21">
        <f t="shared" si="2"/>
        <v>7.0138888888889028E-2</v>
      </c>
      <c r="K26" s="97">
        <f t="shared" si="3"/>
        <v>0</v>
      </c>
      <c r="L26" s="121" t="s">
        <v>47</v>
      </c>
      <c r="M26" s="98" t="s">
        <v>38</v>
      </c>
      <c r="N26" s="118" t="s">
        <v>44</v>
      </c>
    </row>
    <row r="27" spans="3:20" x14ac:dyDescent="0.25">
      <c r="C27" s="6">
        <f t="shared" si="4"/>
        <v>41565</v>
      </c>
      <c r="D27" s="6" t="str">
        <f t="shared" si="1"/>
        <v>Quinta-Feira</v>
      </c>
      <c r="E27" s="26">
        <v>0.30902777777777779</v>
      </c>
      <c r="F27" s="26">
        <v>0.48958333333333331</v>
      </c>
      <c r="G27" s="26">
        <v>0.53125</v>
      </c>
      <c r="H27" s="26">
        <v>0.68541666666666667</v>
      </c>
      <c r="I27" s="24">
        <f t="shared" si="0"/>
        <v>0.3347222222222222</v>
      </c>
      <c r="J27" s="21">
        <f t="shared" si="2"/>
        <v>0</v>
      </c>
      <c r="K27" s="97">
        <f t="shared" si="3"/>
        <v>0</v>
      </c>
      <c r="L27" s="121"/>
      <c r="M27" s="98" t="s">
        <v>38</v>
      </c>
      <c r="N27" s="118" t="s">
        <v>44</v>
      </c>
      <c r="Q27" s="81"/>
    </row>
    <row r="28" spans="3:20" x14ac:dyDescent="0.25">
      <c r="C28" s="6">
        <f t="shared" si="4"/>
        <v>41566</v>
      </c>
      <c r="D28" s="6" t="str">
        <f t="shared" si="1"/>
        <v>Sexta-Feira</v>
      </c>
      <c r="E28" s="23">
        <v>0.34236111111111112</v>
      </c>
      <c r="F28" s="23">
        <v>0.48958333333333331</v>
      </c>
      <c r="G28" s="23">
        <v>0.53541666666666665</v>
      </c>
      <c r="H28" s="23">
        <v>0.84097222222222223</v>
      </c>
      <c r="I28" s="24">
        <f t="shared" si="0"/>
        <v>0.45277777777777778</v>
      </c>
      <c r="J28" s="21">
        <f t="shared" si="2"/>
        <v>0.11944444444444446</v>
      </c>
      <c r="K28" s="97">
        <f t="shared" si="3"/>
        <v>0</v>
      </c>
      <c r="L28" s="121" t="s">
        <v>47</v>
      </c>
      <c r="M28" s="98" t="s">
        <v>38</v>
      </c>
      <c r="N28" s="118" t="s">
        <v>44</v>
      </c>
    </row>
    <row r="29" spans="3:20" x14ac:dyDescent="0.25">
      <c r="C29" s="7">
        <f t="shared" si="4"/>
        <v>41567</v>
      </c>
      <c r="D29" s="7" t="str">
        <f t="shared" si="1"/>
        <v>Sábado</v>
      </c>
      <c r="E29" s="29">
        <v>0.41111111111111115</v>
      </c>
      <c r="F29" s="29">
        <v>0.50555555555555554</v>
      </c>
      <c r="G29" s="29">
        <v>0.55486111111111114</v>
      </c>
      <c r="H29" s="29">
        <v>0.65902777777777777</v>
      </c>
      <c r="I29" s="25">
        <f t="shared" si="0"/>
        <v>0.19861111111111102</v>
      </c>
      <c r="J29" s="22">
        <v>0.1986111111111111</v>
      </c>
      <c r="K29" s="99"/>
      <c r="L29" s="117"/>
      <c r="M29" s="100" t="s">
        <v>38</v>
      </c>
      <c r="N29" s="123" t="s">
        <v>44</v>
      </c>
    </row>
    <row r="30" spans="3:20" x14ac:dyDescent="0.25">
      <c r="C30" s="7">
        <f t="shared" si="4"/>
        <v>41568</v>
      </c>
      <c r="D30" s="7" t="str">
        <f t="shared" si="1"/>
        <v>Domingo</v>
      </c>
      <c r="E30" s="29"/>
      <c r="F30" s="27"/>
      <c r="G30" s="27"/>
      <c r="H30" s="27"/>
      <c r="I30" s="25" t="str">
        <f t="shared" si="0"/>
        <v/>
      </c>
      <c r="J30" s="22" t="str">
        <f>IF($I30="","",IF($I30=$G$4,"0:00",IF($I30&gt;=$P$9,$I30-$G$4,)))</f>
        <v/>
      </c>
      <c r="K30" s="99" t="str">
        <f>IF($I30="","", IF($I30=$G$4,"0:00", IF($I30&lt;=$P$10,$I30-$G$4,)))</f>
        <v/>
      </c>
      <c r="L30" s="117"/>
      <c r="M30" s="100"/>
      <c r="N30" s="100"/>
    </row>
    <row r="31" spans="3:20" x14ac:dyDescent="0.25">
      <c r="C31" s="6">
        <f t="shared" si="4"/>
        <v>41569</v>
      </c>
      <c r="D31" s="6" t="str">
        <f t="shared" si="1"/>
        <v>Segunda-Feira</v>
      </c>
      <c r="E31" s="23">
        <v>0.33888888888888885</v>
      </c>
      <c r="F31" s="21">
        <v>0.48541666666666666</v>
      </c>
      <c r="G31" s="21">
        <v>0.52708333333333335</v>
      </c>
      <c r="H31" s="21">
        <v>0.80208333333333337</v>
      </c>
      <c r="I31" s="24">
        <f t="shared" si="0"/>
        <v>0.42152777777777783</v>
      </c>
      <c r="J31" s="21">
        <f>IF($I31="","",IF($I31=$G$4,"0:00",IF($I31&gt;=$P$9,$I31-$G$4,)))</f>
        <v>8.819444444444452E-2</v>
      </c>
      <c r="K31" s="97">
        <f>IF($I31="","", IF($I31=$G$4,"0:00", IF($I31&lt;=$P$10,$I31-$G$4,)))</f>
        <v>0</v>
      </c>
      <c r="L31" s="121">
        <v>87777</v>
      </c>
      <c r="M31" s="98" t="s">
        <v>38</v>
      </c>
      <c r="N31" s="118" t="s">
        <v>44</v>
      </c>
    </row>
    <row r="32" spans="3:20" x14ac:dyDescent="0.25">
      <c r="C32" s="6">
        <f t="shared" si="4"/>
        <v>41570</v>
      </c>
      <c r="D32" s="6" t="str">
        <f t="shared" si="1"/>
        <v>Terça-Feira</v>
      </c>
      <c r="E32" s="23">
        <v>0.34791666666666665</v>
      </c>
      <c r="F32" s="23">
        <v>0.49444444444444446</v>
      </c>
      <c r="G32" s="23">
        <v>0.53749999999999998</v>
      </c>
      <c r="H32" s="23">
        <v>0.8930555555555556</v>
      </c>
      <c r="I32" s="24">
        <f t="shared" si="0"/>
        <v>0.50208333333333344</v>
      </c>
      <c r="J32" s="21">
        <f>IF($I32="","",IF($I32=$G$4,"0:00",IF($I32&gt;=$P$9,$I32-$G$4,)))</f>
        <v>0.16875000000000012</v>
      </c>
      <c r="K32" s="97">
        <f>IF($I32="","", IF($I32=$G$4,"0:00", IF($I32&lt;=$P$10,$I32-$G$4,)))</f>
        <v>0</v>
      </c>
      <c r="L32" s="121">
        <v>87869</v>
      </c>
      <c r="M32" s="98" t="s">
        <v>38</v>
      </c>
      <c r="N32" s="118" t="s">
        <v>44</v>
      </c>
    </row>
    <row r="33" spans="3:14" x14ac:dyDescent="0.25">
      <c r="C33" s="6">
        <f t="shared" si="4"/>
        <v>41571</v>
      </c>
      <c r="D33" s="6" t="str">
        <f t="shared" si="1"/>
        <v>Quarta-Feira</v>
      </c>
      <c r="E33" s="23">
        <v>0.36249999999999999</v>
      </c>
      <c r="F33" s="23">
        <v>0.49027777777777781</v>
      </c>
      <c r="G33" s="23">
        <v>0.53194444444444444</v>
      </c>
      <c r="H33" s="23">
        <v>0.8652777777777777</v>
      </c>
      <c r="I33" s="24">
        <f t="shared" si="0"/>
        <v>0.46111111111111114</v>
      </c>
      <c r="J33" s="21">
        <f>IF($I33="","",IF($I33=$G$4,"0:00",IF($I33&gt;=$P$9,$I33-$G$4,)))</f>
        <v>0.12777777777777782</v>
      </c>
      <c r="K33" s="97">
        <f t="shared" si="3"/>
        <v>0</v>
      </c>
      <c r="L33" s="121">
        <v>87955</v>
      </c>
      <c r="M33" s="98" t="s">
        <v>38</v>
      </c>
      <c r="N33" s="118" t="s">
        <v>44</v>
      </c>
    </row>
    <row r="34" spans="3:14" x14ac:dyDescent="0.25">
      <c r="C34" s="6">
        <f t="shared" si="4"/>
        <v>41572</v>
      </c>
      <c r="D34" s="6" t="str">
        <f t="shared" si="1"/>
        <v>Quinta-Feira</v>
      </c>
      <c r="E34" s="23">
        <v>0.30277777777777776</v>
      </c>
      <c r="F34" s="23">
        <v>0.4909722222222222</v>
      </c>
      <c r="G34" s="23">
        <v>0.53333333333333333</v>
      </c>
      <c r="H34" s="23">
        <v>0.67361111111111116</v>
      </c>
      <c r="I34" s="24">
        <f t="shared" si="0"/>
        <v>0.32847222222222228</v>
      </c>
      <c r="J34" s="21">
        <f t="shared" si="2"/>
        <v>0</v>
      </c>
      <c r="K34" s="97">
        <f t="shared" si="3"/>
        <v>0</v>
      </c>
      <c r="L34" s="121" t="s">
        <v>48</v>
      </c>
      <c r="M34" s="98" t="s">
        <v>38</v>
      </c>
      <c r="N34" s="118" t="s">
        <v>44</v>
      </c>
    </row>
    <row r="35" spans="3:14" x14ac:dyDescent="0.25">
      <c r="C35" s="6">
        <f t="shared" si="4"/>
        <v>41573</v>
      </c>
      <c r="D35" s="6" t="str">
        <f t="shared" si="1"/>
        <v>Sexta-Feira</v>
      </c>
      <c r="E35" s="23">
        <v>0.36527777777777781</v>
      </c>
      <c r="F35" s="23">
        <v>0.4916666666666667</v>
      </c>
      <c r="G35" s="23">
        <v>0.54236111111111118</v>
      </c>
      <c r="H35" s="23">
        <v>0.74930555555555556</v>
      </c>
      <c r="I35" s="124">
        <v>0.3430555555555555</v>
      </c>
      <c r="J35" s="21">
        <f t="shared" si="2"/>
        <v>9.7222222222221877E-3</v>
      </c>
      <c r="K35" s="97">
        <f t="shared" si="3"/>
        <v>0</v>
      </c>
      <c r="L35" s="121"/>
      <c r="M35" s="98" t="s">
        <v>38</v>
      </c>
      <c r="N35" s="118" t="s">
        <v>44</v>
      </c>
    </row>
    <row r="36" spans="3:14" x14ac:dyDescent="0.25">
      <c r="C36" s="7">
        <f t="shared" si="4"/>
        <v>41574</v>
      </c>
      <c r="D36" s="7" t="str">
        <f t="shared" si="1"/>
        <v>Sábado</v>
      </c>
      <c r="E36" s="29">
        <v>0.3923611111111111</v>
      </c>
      <c r="F36" s="29">
        <v>0.61249999999999993</v>
      </c>
      <c r="G36" s="29">
        <v>0</v>
      </c>
      <c r="H36" s="29">
        <v>0</v>
      </c>
      <c r="I36" s="25">
        <f t="shared" si="0"/>
        <v>0.22013888888888883</v>
      </c>
      <c r="J36" s="22">
        <f t="shared" si="2"/>
        <v>0</v>
      </c>
      <c r="K36" s="99"/>
      <c r="L36" s="117"/>
      <c r="M36" s="100" t="s">
        <v>38</v>
      </c>
      <c r="N36" s="123" t="s">
        <v>44</v>
      </c>
    </row>
    <row r="37" spans="3:14" x14ac:dyDescent="0.25">
      <c r="C37" s="7">
        <f t="shared" si="4"/>
        <v>41575</v>
      </c>
      <c r="D37" s="7" t="str">
        <f t="shared" si="1"/>
        <v>Domingo</v>
      </c>
      <c r="E37" s="22"/>
      <c r="F37" s="22"/>
      <c r="G37" s="22"/>
      <c r="H37" s="22"/>
      <c r="I37" s="25" t="str">
        <f t="shared" si="0"/>
        <v/>
      </c>
      <c r="J37" s="22" t="str">
        <f t="shared" si="2"/>
        <v/>
      </c>
      <c r="K37" s="99" t="str">
        <f t="shared" si="3"/>
        <v/>
      </c>
      <c r="L37" s="117"/>
      <c r="M37" s="100"/>
      <c r="N37" s="100"/>
    </row>
    <row r="38" spans="3:14" x14ac:dyDescent="0.25">
      <c r="C38" s="6">
        <f t="shared" si="4"/>
        <v>41576</v>
      </c>
      <c r="D38" s="6" t="str">
        <f t="shared" si="1"/>
        <v>Segunda-Feira</v>
      </c>
      <c r="E38" s="21">
        <v>0.38263888888888892</v>
      </c>
      <c r="F38" s="21">
        <v>0.49305555555555558</v>
      </c>
      <c r="G38" s="21">
        <v>0.53819444444444442</v>
      </c>
      <c r="H38" s="21">
        <v>0.75902777777777775</v>
      </c>
      <c r="I38" s="24">
        <f t="shared" si="0"/>
        <v>0.33124999999999999</v>
      </c>
      <c r="J38" s="21">
        <f t="shared" si="2"/>
        <v>0</v>
      </c>
      <c r="K38" s="97">
        <f t="shared" si="3"/>
        <v>0</v>
      </c>
      <c r="L38" s="121" t="s">
        <v>48</v>
      </c>
      <c r="M38" s="98" t="s">
        <v>38</v>
      </c>
      <c r="N38" s="118" t="s">
        <v>44</v>
      </c>
    </row>
    <row r="39" spans="3:14" x14ac:dyDescent="0.25">
      <c r="C39" s="6">
        <f t="shared" si="4"/>
        <v>41577</v>
      </c>
      <c r="D39" s="6" t="str">
        <f t="shared" si="1"/>
        <v>Terça-Feira</v>
      </c>
      <c r="E39" s="21">
        <v>0.34861111111111115</v>
      </c>
      <c r="F39" s="21">
        <v>0.49236111111111108</v>
      </c>
      <c r="G39" s="21">
        <v>0.5708333333333333</v>
      </c>
      <c r="H39" s="21">
        <v>0.76041666666666663</v>
      </c>
      <c r="I39" s="24">
        <f t="shared" si="0"/>
        <v>0.33333333333333326</v>
      </c>
      <c r="J39" s="21" t="str">
        <f t="shared" si="2"/>
        <v>0:00</v>
      </c>
      <c r="K39" s="97" t="str">
        <f t="shared" si="3"/>
        <v>0:00</v>
      </c>
      <c r="L39" s="121"/>
      <c r="M39" s="98"/>
      <c r="N39" s="118" t="s">
        <v>44</v>
      </c>
    </row>
    <row r="40" spans="3:14" ht="25.5" customHeight="1" x14ac:dyDescent="0.25">
      <c r="C40" s="3"/>
      <c r="D40" s="3"/>
      <c r="E40" s="3"/>
      <c r="F40" s="3"/>
      <c r="G40" s="3"/>
      <c r="H40" s="3"/>
      <c r="I40" s="4"/>
      <c r="J40" s="28"/>
      <c r="K40" s="4"/>
      <c r="L40" s="122"/>
      <c r="M40" s="4"/>
      <c r="N40" s="4"/>
    </row>
  </sheetData>
  <mergeCells count="4">
    <mergeCell ref="C1:K3"/>
    <mergeCell ref="O1:R1"/>
    <mergeCell ref="O2:R3"/>
    <mergeCell ref="O4:R4"/>
  </mergeCells>
  <conditionalFormatting sqref="G5">
    <cfRule type="cellIs" dxfId="9" priority="1" stopIfTrue="1" operator="lessThan">
      <formula>0</formula>
    </cfRule>
    <cfRule type="cellIs" dxfId="8" priority="2" stopIfTrue="1" operator="greaterThan">
      <formula>0</formula>
    </cfRule>
  </conditionalFormatting>
  <dataValidations count="1">
    <dataValidation type="list" allowBlank="1" showInputMessage="1" showErrorMessage="1" sqref="D5">
      <formula1>$S$8:$S$19</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40"/>
  <sheetViews>
    <sheetView workbookViewId="0">
      <selection activeCell="L38" sqref="L38"/>
    </sheetView>
  </sheetViews>
  <sheetFormatPr defaultRowHeight="15" x14ac:dyDescent="0.25"/>
  <cols>
    <col min="1" max="1" width="1.28515625" customWidth="1"/>
    <col min="2" max="2" width="1" customWidth="1"/>
    <col min="3" max="3" width="10.7109375" bestFit="1" customWidth="1"/>
    <col min="4" max="4" width="13.85546875" customWidth="1"/>
    <col min="5" max="5" width="8.5703125" customWidth="1"/>
    <col min="6" max="6" width="8.28515625" customWidth="1"/>
    <col min="7" max="7" width="10.85546875" customWidth="1"/>
    <col min="8" max="8" width="8.85546875" customWidth="1"/>
    <col min="9" max="9" width="13.140625" customWidth="1"/>
    <col min="10" max="10" width="10.28515625" customWidth="1"/>
    <col min="11" max="11" width="10" customWidth="1"/>
    <col min="12" max="12" width="10" style="83" customWidth="1"/>
    <col min="13" max="14" width="10" customWidth="1"/>
    <col min="15" max="15" width="0.7109375" style="30" customWidth="1"/>
    <col min="16" max="16" width="1.140625" style="30" customWidth="1"/>
    <col min="18" max="18" width="10.7109375" customWidth="1"/>
    <col min="19" max="19" width="1" style="31" customWidth="1"/>
    <col min="20" max="20" width="1.5703125" style="31" customWidth="1"/>
    <col min="21" max="21" width="9.140625" style="31"/>
  </cols>
  <sheetData>
    <row r="1" spans="3:21" ht="15" customHeight="1" x14ac:dyDescent="0.25">
      <c r="C1" s="135" t="s">
        <v>0</v>
      </c>
      <c r="D1" s="136"/>
      <c r="E1" s="136"/>
      <c r="F1" s="136"/>
      <c r="G1" s="136"/>
      <c r="H1" s="136"/>
      <c r="I1" s="136"/>
      <c r="J1" s="136"/>
      <c r="K1" s="137"/>
      <c r="L1" s="119"/>
      <c r="M1" s="134"/>
      <c r="N1" s="134"/>
      <c r="O1" s="144" t="s">
        <v>1</v>
      </c>
      <c r="P1" s="145"/>
      <c r="Q1" s="145"/>
      <c r="R1" s="146"/>
    </row>
    <row r="2" spans="3:21" ht="9" customHeight="1" x14ac:dyDescent="0.25">
      <c r="C2" s="138"/>
      <c r="D2" s="139"/>
      <c r="E2" s="139"/>
      <c r="F2" s="139"/>
      <c r="G2" s="139"/>
      <c r="H2" s="139"/>
      <c r="I2" s="139"/>
      <c r="J2" s="139"/>
      <c r="K2" s="140"/>
      <c r="L2" s="119"/>
      <c r="M2" s="134"/>
      <c r="N2" s="134"/>
      <c r="O2" s="147"/>
      <c r="P2" s="148"/>
      <c r="Q2" s="148"/>
      <c r="R2" s="149"/>
    </row>
    <row r="3" spans="3:21" ht="9" customHeight="1" x14ac:dyDescent="0.25">
      <c r="C3" s="141"/>
      <c r="D3" s="142"/>
      <c r="E3" s="142"/>
      <c r="F3" s="139"/>
      <c r="G3" s="142"/>
      <c r="H3" s="142"/>
      <c r="I3" s="139"/>
      <c r="J3" s="139"/>
      <c r="K3" s="143"/>
      <c r="L3" s="119"/>
      <c r="M3" s="134"/>
      <c r="N3" s="134"/>
      <c r="O3" s="150"/>
      <c r="P3" s="151"/>
      <c r="Q3" s="151"/>
      <c r="R3" s="152"/>
    </row>
    <row r="4" spans="3:21" ht="17.25" customHeight="1" x14ac:dyDescent="0.25">
      <c r="F4" s="17" t="s">
        <v>2</v>
      </c>
      <c r="G4" s="13">
        <v>0.33333333333333331</v>
      </c>
      <c r="I4" s="19" t="s">
        <v>3</v>
      </c>
      <c r="J4" s="20">
        <f>SUM($I$9:$I$39)</f>
        <v>6.0902777777777777</v>
      </c>
      <c r="O4" s="144"/>
      <c r="P4" s="145"/>
      <c r="Q4" s="145"/>
      <c r="R4" s="146"/>
      <c r="U4" s="37"/>
    </row>
    <row r="5" spans="3:21" ht="17.25" customHeight="1" x14ac:dyDescent="0.25">
      <c r="C5" s="2" t="s">
        <v>4</v>
      </c>
      <c r="D5" s="10" t="s">
        <v>30</v>
      </c>
      <c r="F5" s="18" t="s">
        <v>6</v>
      </c>
      <c r="G5" s="16">
        <f>SUM(J9:J39,K9:K39)</f>
        <v>-0.25347222222222204</v>
      </c>
      <c r="I5" s="19" t="s">
        <v>7</v>
      </c>
      <c r="J5" s="20">
        <f>SUM($J$9:$J$39)</f>
        <v>0.13541666666666657</v>
      </c>
    </row>
    <row r="6" spans="3:21" ht="17.25" customHeight="1" x14ac:dyDescent="0.25">
      <c r="D6" s="1"/>
      <c r="F6" s="15"/>
      <c r="G6" s="14"/>
      <c r="I6" s="19" t="s">
        <v>8</v>
      </c>
      <c r="J6" s="20">
        <f>SUM($K$9:$K$39)</f>
        <v>-0.38888888888888862</v>
      </c>
    </row>
    <row r="7" spans="3:21" ht="9" customHeight="1" x14ac:dyDescent="0.25">
      <c r="C7" s="8"/>
      <c r="D7" s="9"/>
      <c r="E7" s="8"/>
      <c r="F7" s="5"/>
    </row>
    <row r="8" spans="3:21" ht="18.75" customHeight="1" x14ac:dyDescent="0.25">
      <c r="C8" s="2" t="s">
        <v>9</v>
      </c>
      <c r="D8" s="2" t="s">
        <v>10</v>
      </c>
      <c r="E8" s="2" t="s">
        <v>11</v>
      </c>
      <c r="F8" s="2" t="s">
        <v>12</v>
      </c>
      <c r="G8" s="2" t="s">
        <v>11</v>
      </c>
      <c r="H8" s="2" t="s">
        <v>12</v>
      </c>
      <c r="I8" s="2" t="s">
        <v>13</v>
      </c>
      <c r="J8" s="2" t="s">
        <v>14</v>
      </c>
      <c r="K8" s="11" t="s">
        <v>15</v>
      </c>
      <c r="L8" s="120" t="s">
        <v>16</v>
      </c>
      <c r="M8" s="96" t="s">
        <v>17</v>
      </c>
      <c r="N8" s="96" t="s">
        <v>18</v>
      </c>
      <c r="S8" s="31" t="s">
        <v>19</v>
      </c>
      <c r="T8" s="32">
        <v>41274</v>
      </c>
    </row>
    <row r="9" spans="3:21" x14ac:dyDescent="0.25">
      <c r="C9" s="6">
        <f>IFERROR(VLOOKUP(D$5,$S$8:$T$19,2,0),"")</f>
        <v>41578</v>
      </c>
      <c r="D9" s="6" t="str">
        <f>PROPER(TEXT(C9,"DDDD"))</f>
        <v>Quarta-Feira</v>
      </c>
      <c r="E9" s="21">
        <v>0.28194444444444444</v>
      </c>
      <c r="F9" s="21">
        <v>0.45555555555555555</v>
      </c>
      <c r="G9" s="21">
        <v>0.51458333333333328</v>
      </c>
      <c r="H9" s="132">
        <v>0.67361111111111116</v>
      </c>
      <c r="I9" s="24">
        <f t="shared" ref="I9:I37" si="0">IF(OR(E9="",F9="",G9="",H9=""),"",(H9-E9)-(G9-F9))</f>
        <v>0.33263888888888898</v>
      </c>
      <c r="J9" s="21">
        <f>IF($I9="","",IF($I9=$G$4,"0:00",IF($I9&gt;=$P$9,$I9-$G$4,)))</f>
        <v>0</v>
      </c>
      <c r="K9" s="97">
        <f>IF($I9="","", IF($I9=$G$4,"0:00", IF($I9&lt;=$P$10,$I9-$G$4,)))</f>
        <v>0</v>
      </c>
      <c r="L9" s="129"/>
      <c r="M9" s="130"/>
      <c r="N9" s="130"/>
      <c r="O9" s="30" t="s">
        <v>20</v>
      </c>
      <c r="P9" s="33">
        <v>0.34027777777777773</v>
      </c>
      <c r="S9" s="31" t="s">
        <v>21</v>
      </c>
      <c r="T9" s="32">
        <v>41305</v>
      </c>
    </row>
    <row r="10" spans="3:21" x14ac:dyDescent="0.25">
      <c r="C10" s="6">
        <f>C9+1</f>
        <v>41579</v>
      </c>
      <c r="D10" s="6" t="str">
        <f t="shared" ref="D10:D38" si="1">PROPER(TEXT(C10,"DDDD"))</f>
        <v>Quinta-Feira</v>
      </c>
      <c r="E10" s="125" t="s">
        <v>49</v>
      </c>
      <c r="F10" s="125" t="s">
        <v>49</v>
      </c>
      <c r="G10" s="125" t="s">
        <v>49</v>
      </c>
      <c r="H10" s="125" t="s">
        <v>49</v>
      </c>
      <c r="I10" s="125" t="s">
        <v>49</v>
      </c>
      <c r="J10" s="125" t="s">
        <v>49</v>
      </c>
      <c r="K10" s="125" t="s">
        <v>49</v>
      </c>
      <c r="L10" s="131" t="s">
        <v>49</v>
      </c>
      <c r="M10" s="131" t="s">
        <v>49</v>
      </c>
      <c r="N10" s="131" t="s">
        <v>49</v>
      </c>
      <c r="O10" s="23" t="s">
        <v>49</v>
      </c>
      <c r="P10" s="33">
        <v>0.32569444444444445</v>
      </c>
      <c r="S10" s="31" t="s">
        <v>23</v>
      </c>
      <c r="T10" s="32">
        <v>39872</v>
      </c>
    </row>
    <row r="11" spans="3:21" x14ac:dyDescent="0.25">
      <c r="C11" s="6">
        <f t="shared" ref="C11:C38" si="2">C10+1</f>
        <v>41580</v>
      </c>
      <c r="D11" s="6" t="str">
        <f t="shared" si="1"/>
        <v>Sexta-Feira</v>
      </c>
      <c r="E11" s="23">
        <v>0.33749999999999997</v>
      </c>
      <c r="F11" s="23">
        <v>0.49861111111111112</v>
      </c>
      <c r="G11" s="23">
        <v>0.54166666666666663</v>
      </c>
      <c r="H11" s="23">
        <v>0.71388888888888891</v>
      </c>
      <c r="I11" s="24">
        <f t="shared" si="0"/>
        <v>0.33333333333333343</v>
      </c>
      <c r="J11" s="24" t="str">
        <f t="shared" ref="J11:J37" si="3">IF($I11="","",IF($I11=$G$4,"0:00",IF($I11&gt;=$P$9,$I11-$G$4,)))</f>
        <v>0:00</v>
      </c>
      <c r="K11" s="97" t="str">
        <f t="shared" ref="K11:K37" si="4">IF($I11="","", IF($I11=$G$4,"0:00", IF($I11&lt;=$P$10,$I11-$G$4,)))</f>
        <v>0:00</v>
      </c>
      <c r="L11" s="129">
        <v>88568</v>
      </c>
      <c r="M11" s="130"/>
      <c r="N11" s="130"/>
      <c r="S11" s="31" t="s">
        <v>24</v>
      </c>
      <c r="T11" s="32">
        <v>41364</v>
      </c>
    </row>
    <row r="12" spans="3:21" x14ac:dyDescent="0.25">
      <c r="C12" s="7">
        <f t="shared" si="2"/>
        <v>41581</v>
      </c>
      <c r="D12" s="7" t="str">
        <f t="shared" si="1"/>
        <v>Sábado</v>
      </c>
      <c r="E12" s="27"/>
      <c r="F12" s="126"/>
      <c r="G12" s="27"/>
      <c r="H12" s="27"/>
      <c r="I12" s="25" t="str">
        <f t="shared" si="0"/>
        <v/>
      </c>
      <c r="J12" s="25" t="str">
        <f t="shared" si="3"/>
        <v/>
      </c>
      <c r="K12" s="99" t="str">
        <f t="shared" si="4"/>
        <v/>
      </c>
      <c r="L12" s="117"/>
      <c r="M12" s="100"/>
      <c r="N12" s="100"/>
      <c r="S12" s="31" t="s">
        <v>25</v>
      </c>
      <c r="T12" s="32">
        <v>41394</v>
      </c>
    </row>
    <row r="13" spans="3:21" x14ac:dyDescent="0.25">
      <c r="C13" s="7">
        <f t="shared" si="2"/>
        <v>41582</v>
      </c>
      <c r="D13" s="7" t="str">
        <f t="shared" si="1"/>
        <v>Domingo</v>
      </c>
      <c r="E13" s="22"/>
      <c r="F13" s="22"/>
      <c r="G13" s="22"/>
      <c r="H13" s="22"/>
      <c r="I13" s="25" t="str">
        <f t="shared" si="0"/>
        <v/>
      </c>
      <c r="J13" s="22" t="str">
        <f t="shared" si="3"/>
        <v/>
      </c>
      <c r="K13" s="99" t="str">
        <f t="shared" si="4"/>
        <v/>
      </c>
      <c r="L13" s="117"/>
      <c r="M13" s="100"/>
      <c r="N13" s="100"/>
      <c r="S13" s="31" t="s">
        <v>26</v>
      </c>
      <c r="T13" s="32">
        <v>41425</v>
      </c>
    </row>
    <row r="14" spans="3:21" x14ac:dyDescent="0.25">
      <c r="C14" s="6">
        <f t="shared" si="2"/>
        <v>41583</v>
      </c>
      <c r="D14" s="6" t="str">
        <f t="shared" si="1"/>
        <v>Segunda-Feira</v>
      </c>
      <c r="E14" s="26">
        <v>0.33333333333333331</v>
      </c>
      <c r="F14" s="26">
        <v>0.4909722222222222</v>
      </c>
      <c r="G14" s="26">
        <v>0.53263888888888888</v>
      </c>
      <c r="H14" s="26">
        <v>0.7104166666666667</v>
      </c>
      <c r="I14" s="24">
        <f t="shared" si="0"/>
        <v>0.3354166666666667</v>
      </c>
      <c r="J14" s="21">
        <f t="shared" si="3"/>
        <v>0</v>
      </c>
      <c r="K14" s="97">
        <f t="shared" si="4"/>
        <v>0</v>
      </c>
      <c r="L14" s="129"/>
      <c r="M14" s="130"/>
      <c r="N14" s="130"/>
      <c r="S14" s="31" t="s">
        <v>27</v>
      </c>
      <c r="T14" s="32">
        <v>41455</v>
      </c>
    </row>
    <row r="15" spans="3:21" x14ac:dyDescent="0.25">
      <c r="C15" s="6">
        <f t="shared" si="2"/>
        <v>41584</v>
      </c>
      <c r="D15" s="6" t="str">
        <f t="shared" si="1"/>
        <v>Terça-Feira</v>
      </c>
      <c r="E15" s="21">
        <v>0.35833333333333334</v>
      </c>
      <c r="F15" s="21">
        <v>0.49374999999999997</v>
      </c>
      <c r="G15" s="21">
        <v>0.5395833333333333</v>
      </c>
      <c r="H15" s="21">
        <v>0.73819444444444438</v>
      </c>
      <c r="I15" s="24">
        <f t="shared" si="0"/>
        <v>0.3340277777777777</v>
      </c>
      <c r="J15" s="21">
        <f t="shared" si="3"/>
        <v>0</v>
      </c>
      <c r="K15" s="97">
        <f t="shared" si="4"/>
        <v>0</v>
      </c>
      <c r="L15" s="129"/>
      <c r="M15" s="130"/>
      <c r="N15" s="130"/>
      <c r="O15" s="33"/>
      <c r="S15" s="31" t="s">
        <v>28</v>
      </c>
      <c r="T15" s="32">
        <v>41486</v>
      </c>
    </row>
    <row r="16" spans="3:21" x14ac:dyDescent="0.25">
      <c r="C16" s="6">
        <f t="shared" si="2"/>
        <v>41585</v>
      </c>
      <c r="D16" s="6" t="str">
        <f t="shared" si="1"/>
        <v>Quarta-Feira</v>
      </c>
      <c r="E16" s="23">
        <v>0.35000000000000003</v>
      </c>
      <c r="F16" s="23">
        <v>0.48541666666666666</v>
      </c>
      <c r="G16" s="23">
        <v>0.54861111111111105</v>
      </c>
      <c r="H16" s="23">
        <v>0.74236111111111114</v>
      </c>
      <c r="I16" s="24">
        <f>IF(OR(E16="",F16="",G16="",H16=""),"",(H16-E16)-(G16-F16))</f>
        <v>0.32916666666666672</v>
      </c>
      <c r="J16" s="21">
        <f t="shared" si="3"/>
        <v>0</v>
      </c>
      <c r="K16" s="97">
        <f t="shared" si="4"/>
        <v>0</v>
      </c>
      <c r="L16" s="129"/>
      <c r="M16" s="130"/>
      <c r="N16" s="130"/>
      <c r="S16" s="31" t="s">
        <v>5</v>
      </c>
      <c r="T16" s="32">
        <v>41517</v>
      </c>
    </row>
    <row r="17" spans="3:20" x14ac:dyDescent="0.25">
      <c r="C17" s="6">
        <f t="shared" si="2"/>
        <v>41586</v>
      </c>
      <c r="D17" s="6" t="str">
        <f t="shared" si="1"/>
        <v>Quinta-Feira</v>
      </c>
      <c r="E17" s="23">
        <v>0.33611111111111108</v>
      </c>
      <c r="F17" s="23">
        <v>0.5083333333333333</v>
      </c>
      <c r="G17" s="23">
        <v>0.55277777777777781</v>
      </c>
      <c r="H17" s="23">
        <v>0.67361111111111116</v>
      </c>
      <c r="I17" s="24">
        <f t="shared" si="0"/>
        <v>0.29305555555555557</v>
      </c>
      <c r="J17" s="21">
        <f t="shared" si="3"/>
        <v>0</v>
      </c>
      <c r="K17" s="97">
        <f t="shared" si="4"/>
        <v>-4.0277777777777746E-2</v>
      </c>
      <c r="L17" s="129"/>
      <c r="M17" s="130"/>
      <c r="N17" s="130"/>
      <c r="S17" s="31" t="s">
        <v>29</v>
      </c>
      <c r="T17" s="32">
        <v>41547</v>
      </c>
    </row>
    <row r="18" spans="3:20" x14ac:dyDescent="0.25">
      <c r="C18" s="6">
        <f t="shared" si="2"/>
        <v>41587</v>
      </c>
      <c r="D18" s="6" t="str">
        <f t="shared" si="1"/>
        <v>Sexta-Feira</v>
      </c>
      <c r="E18" s="26">
        <v>0.45069444444444445</v>
      </c>
      <c r="F18" s="26">
        <v>0.49722222222222223</v>
      </c>
      <c r="G18" s="26">
        <v>0.52986111111111112</v>
      </c>
      <c r="H18" s="26">
        <v>0.72569444444444453</v>
      </c>
      <c r="I18" s="24">
        <f t="shared" si="0"/>
        <v>0.24236111111111119</v>
      </c>
      <c r="J18" s="21">
        <f t="shared" si="3"/>
        <v>0</v>
      </c>
      <c r="K18" s="97">
        <f t="shared" si="4"/>
        <v>-9.0972222222222121E-2</v>
      </c>
      <c r="L18" s="129"/>
      <c r="M18" s="130" t="s">
        <v>38</v>
      </c>
      <c r="N18" s="130"/>
      <c r="S18" s="31" t="s">
        <v>30</v>
      </c>
      <c r="T18" s="32">
        <v>41578</v>
      </c>
    </row>
    <row r="19" spans="3:20" x14ac:dyDescent="0.25">
      <c r="C19" s="7">
        <f t="shared" si="2"/>
        <v>41588</v>
      </c>
      <c r="D19" s="7" t="str">
        <f t="shared" si="1"/>
        <v>Sábado</v>
      </c>
      <c r="E19" s="29"/>
      <c r="F19" s="29"/>
      <c r="G19" s="29"/>
      <c r="H19" s="29"/>
      <c r="I19" s="25" t="str">
        <f t="shared" si="0"/>
        <v/>
      </c>
      <c r="J19" s="22" t="str">
        <f t="shared" si="3"/>
        <v/>
      </c>
      <c r="K19" s="99" t="str">
        <f>IF($I19="","", IF($I19=$G$4,"0:00", IF($I19&lt;=$P$10,$I19-$G$4,)))</f>
        <v/>
      </c>
      <c r="L19" s="117"/>
      <c r="M19" s="100"/>
      <c r="N19" s="100"/>
      <c r="S19" s="31" t="s">
        <v>31</v>
      </c>
      <c r="T19" s="32">
        <v>41608</v>
      </c>
    </row>
    <row r="20" spans="3:20" x14ac:dyDescent="0.25">
      <c r="C20" s="7">
        <f t="shared" si="2"/>
        <v>41589</v>
      </c>
      <c r="D20" s="7" t="str">
        <f t="shared" si="1"/>
        <v>Domingo</v>
      </c>
      <c r="E20" s="22"/>
      <c r="F20" s="22"/>
      <c r="G20" s="22"/>
      <c r="H20" s="22"/>
      <c r="I20" s="25" t="str">
        <f t="shared" si="0"/>
        <v/>
      </c>
      <c r="J20" s="22" t="str">
        <f t="shared" si="3"/>
        <v/>
      </c>
      <c r="K20" s="99" t="str">
        <f t="shared" si="4"/>
        <v/>
      </c>
      <c r="L20" s="117"/>
      <c r="M20" s="100"/>
      <c r="N20" s="100"/>
    </row>
    <row r="21" spans="3:20" x14ac:dyDescent="0.25">
      <c r="C21" s="6">
        <f>C20+1</f>
        <v>41590</v>
      </c>
      <c r="D21" s="6" t="str">
        <f t="shared" si="1"/>
        <v>Segunda-Feira</v>
      </c>
      <c r="E21" s="26">
        <v>0.35000000000000003</v>
      </c>
      <c r="F21" s="26">
        <v>0.4826388888888889</v>
      </c>
      <c r="G21" s="26">
        <v>0.55625000000000002</v>
      </c>
      <c r="H21" s="127">
        <v>0.75763888888888886</v>
      </c>
      <c r="I21" s="24">
        <f t="shared" si="0"/>
        <v>0.3340277777777777</v>
      </c>
      <c r="J21" s="21">
        <f t="shared" si="3"/>
        <v>0</v>
      </c>
      <c r="K21" s="97">
        <f t="shared" si="4"/>
        <v>0</v>
      </c>
      <c r="L21" s="129"/>
      <c r="M21" s="130" t="s">
        <v>38</v>
      </c>
      <c r="N21" s="130"/>
      <c r="S21" s="35"/>
    </row>
    <row r="22" spans="3:20" x14ac:dyDescent="0.25">
      <c r="C22" s="6">
        <f t="shared" si="2"/>
        <v>41591</v>
      </c>
      <c r="D22" s="6" t="str">
        <f t="shared" si="1"/>
        <v>Terça-Feira</v>
      </c>
      <c r="E22" s="26">
        <v>0.35972222222222222</v>
      </c>
      <c r="F22" s="26">
        <v>0.50486111111111109</v>
      </c>
      <c r="G22" s="26">
        <v>0.5493055555555556</v>
      </c>
      <c r="H22" s="26">
        <v>0.69444444444444453</v>
      </c>
      <c r="I22" s="24">
        <f t="shared" si="0"/>
        <v>0.2902777777777778</v>
      </c>
      <c r="J22" s="21">
        <f t="shared" si="3"/>
        <v>0</v>
      </c>
      <c r="K22" s="97">
        <f t="shared" si="4"/>
        <v>-4.3055555555555514E-2</v>
      </c>
      <c r="L22" s="129"/>
      <c r="M22" s="130"/>
      <c r="N22" s="130"/>
    </row>
    <row r="23" spans="3:20" x14ac:dyDescent="0.25">
      <c r="C23" s="6">
        <f t="shared" si="2"/>
        <v>41592</v>
      </c>
      <c r="D23" s="6" t="str">
        <f t="shared" si="1"/>
        <v>Quarta-Feira</v>
      </c>
      <c r="E23" s="23" t="s">
        <v>33</v>
      </c>
      <c r="F23" s="23" t="s">
        <v>33</v>
      </c>
      <c r="G23" s="23" t="s">
        <v>33</v>
      </c>
      <c r="H23" s="23" t="s">
        <v>33</v>
      </c>
      <c r="I23" s="23" t="s">
        <v>33</v>
      </c>
      <c r="J23" s="23" t="s">
        <v>33</v>
      </c>
      <c r="K23" s="23" t="s">
        <v>33</v>
      </c>
      <c r="L23" s="129"/>
      <c r="M23" s="130"/>
      <c r="N23" s="130"/>
    </row>
    <row r="24" spans="3:20" x14ac:dyDescent="0.25">
      <c r="C24" s="6">
        <f t="shared" si="2"/>
        <v>41593</v>
      </c>
      <c r="D24" s="6" t="str">
        <f t="shared" si="1"/>
        <v>Quinta-Feira</v>
      </c>
      <c r="E24" s="23">
        <v>0.3298611111111111</v>
      </c>
      <c r="F24" s="23">
        <v>0.46527777777777773</v>
      </c>
      <c r="G24" s="23">
        <v>0.50972222222222219</v>
      </c>
      <c r="H24" s="23">
        <v>0.71319444444444446</v>
      </c>
      <c r="I24" s="24">
        <f t="shared" si="0"/>
        <v>0.33888888888888891</v>
      </c>
      <c r="J24" s="21">
        <f>IF($I24="","",IF($I24=$G$4,"0:00",IF($I24&gt;=$P$9,$I24-$G$4,)))</f>
        <v>0</v>
      </c>
      <c r="K24" s="97">
        <f>IF($I24="","", IF($I24=$G$4,"0:00", IF($I24&lt;=$P$10,$I24-$G$4,)))</f>
        <v>0</v>
      </c>
      <c r="L24" s="129"/>
      <c r="M24" s="130"/>
      <c r="N24" s="130"/>
    </row>
    <row r="25" spans="3:20" x14ac:dyDescent="0.25">
      <c r="C25" s="6">
        <f t="shared" si="2"/>
        <v>41594</v>
      </c>
      <c r="D25" s="6" t="str">
        <f t="shared" si="1"/>
        <v>Sexta-Feira</v>
      </c>
      <c r="E25" s="23">
        <v>0.31597222222222221</v>
      </c>
      <c r="F25" s="23">
        <v>0.4909722222222222</v>
      </c>
      <c r="G25" s="23">
        <v>0.53611111111111109</v>
      </c>
      <c r="H25" s="128">
        <v>0.69444444444444453</v>
      </c>
      <c r="I25" s="24">
        <f>IF(OR(E25="",F25="",G25="",H25=""),"",(H25-E25)-(G25-F25))</f>
        <v>0.33333333333333343</v>
      </c>
      <c r="J25" s="21" t="str">
        <f>IF($I25="","",IF($I25=$G$4,"0:00",IF($I25&gt;=$P$9,$I25-$G$4,)))</f>
        <v>0:00</v>
      </c>
      <c r="K25" s="97" t="str">
        <f>IF($I25="","", IF($I25=$G$4,"0:00", IF($I25&lt;=$P$10,$I25-$G$4,)))</f>
        <v>0:00</v>
      </c>
      <c r="L25" s="129"/>
      <c r="M25" s="130"/>
      <c r="N25" s="130"/>
      <c r="S25" s="37"/>
    </row>
    <row r="26" spans="3:20" x14ac:dyDescent="0.25">
      <c r="C26" s="7">
        <f t="shared" si="2"/>
        <v>41595</v>
      </c>
      <c r="D26" s="7" t="str">
        <f t="shared" si="1"/>
        <v>Sábado</v>
      </c>
      <c r="E26" s="27"/>
      <c r="F26" s="27"/>
      <c r="G26" s="27"/>
      <c r="H26" s="27"/>
      <c r="I26" s="25" t="str">
        <f t="shared" si="0"/>
        <v/>
      </c>
      <c r="J26" s="22" t="str">
        <f t="shared" si="3"/>
        <v/>
      </c>
      <c r="K26" s="99" t="str">
        <f t="shared" si="4"/>
        <v/>
      </c>
      <c r="L26" s="117"/>
      <c r="M26" s="100"/>
      <c r="N26" s="100"/>
    </row>
    <row r="27" spans="3:20" x14ac:dyDescent="0.25">
      <c r="C27" s="7">
        <f t="shared" si="2"/>
        <v>41596</v>
      </c>
      <c r="D27" s="7" t="str">
        <f t="shared" si="1"/>
        <v>Domingo</v>
      </c>
      <c r="E27" s="27"/>
      <c r="F27" s="27"/>
      <c r="G27" s="27"/>
      <c r="H27" s="27"/>
      <c r="I27" s="25" t="str">
        <f t="shared" si="0"/>
        <v/>
      </c>
      <c r="J27" s="22" t="str">
        <f t="shared" si="3"/>
        <v/>
      </c>
      <c r="K27" s="99" t="str">
        <f t="shared" si="4"/>
        <v/>
      </c>
      <c r="L27" s="117"/>
      <c r="M27" s="100"/>
      <c r="N27" s="100"/>
      <c r="Q27" s="81"/>
    </row>
    <row r="28" spans="3:20" x14ac:dyDescent="0.25">
      <c r="C28" s="6">
        <f t="shared" si="2"/>
        <v>41597</v>
      </c>
      <c r="D28" s="6" t="str">
        <f t="shared" si="1"/>
        <v>Segunda-Feira</v>
      </c>
      <c r="E28" s="23">
        <v>0.3833333333333333</v>
      </c>
      <c r="F28" s="23">
        <v>0.49513888888888885</v>
      </c>
      <c r="G28" s="23">
        <v>0.53680555555555554</v>
      </c>
      <c r="H28" s="23">
        <v>0.71527777777777779</v>
      </c>
      <c r="I28" s="24">
        <f t="shared" si="0"/>
        <v>0.2902777777777778</v>
      </c>
      <c r="J28" s="21">
        <f t="shared" si="3"/>
        <v>0</v>
      </c>
      <c r="K28" s="97">
        <f t="shared" si="4"/>
        <v>-4.3055555555555514E-2</v>
      </c>
      <c r="L28" s="129"/>
      <c r="M28" s="130"/>
      <c r="N28" s="130"/>
    </row>
    <row r="29" spans="3:20" x14ac:dyDescent="0.25">
      <c r="C29" s="6">
        <f t="shared" si="2"/>
        <v>41598</v>
      </c>
      <c r="D29" s="6" t="str">
        <f t="shared" si="1"/>
        <v>Terça-Feira</v>
      </c>
      <c r="E29" s="23">
        <v>0.31944444444444448</v>
      </c>
      <c r="F29" s="23">
        <v>0.48541666666666666</v>
      </c>
      <c r="G29" s="23">
        <v>0.53888888888888886</v>
      </c>
      <c r="H29" s="128">
        <v>0.72222222222222221</v>
      </c>
      <c r="I29" s="24">
        <f t="shared" si="0"/>
        <v>0.34930555555555554</v>
      </c>
      <c r="J29" s="21">
        <f t="shared" si="3"/>
        <v>1.5972222222222221E-2</v>
      </c>
      <c r="K29" s="97">
        <f t="shared" si="4"/>
        <v>0</v>
      </c>
      <c r="L29" s="129"/>
      <c r="M29" s="130"/>
      <c r="N29" s="130"/>
    </row>
    <row r="30" spans="3:20" x14ac:dyDescent="0.25">
      <c r="C30" s="6">
        <f t="shared" si="2"/>
        <v>41599</v>
      </c>
      <c r="D30" s="6" t="str">
        <f t="shared" si="1"/>
        <v>Quarta-Feira</v>
      </c>
      <c r="E30" s="23">
        <v>0.29166666666666669</v>
      </c>
      <c r="F30" s="26">
        <v>0.54166666666666663</v>
      </c>
      <c r="G30" s="26">
        <v>0.58888888888888891</v>
      </c>
      <c r="H30" s="26">
        <v>0.79166666666666663</v>
      </c>
      <c r="I30" s="24">
        <f t="shared" si="0"/>
        <v>0.45277777777777767</v>
      </c>
      <c r="J30" s="21">
        <f>IF($I30="","",IF($I30=$G$4,"0:00",IF($I30&gt;=$P$9,$I30-$G$4,)))</f>
        <v>0.11944444444444435</v>
      </c>
      <c r="K30" s="97">
        <f>IF($I30="","", IF($I30=$G$4,"0:00", IF($I30&lt;=$P$10,$I30-$G$4,)))</f>
        <v>0</v>
      </c>
      <c r="L30" s="129"/>
      <c r="M30" s="130"/>
      <c r="N30" s="130"/>
    </row>
    <row r="31" spans="3:20" x14ac:dyDescent="0.25">
      <c r="C31" s="6">
        <f t="shared" si="2"/>
        <v>41600</v>
      </c>
      <c r="D31" s="6" t="str">
        <f t="shared" si="1"/>
        <v>Quinta-Feira</v>
      </c>
      <c r="E31" s="23">
        <v>0.30277777777777776</v>
      </c>
      <c r="F31" s="21">
        <v>0.49305555555555558</v>
      </c>
      <c r="G31" s="21">
        <v>0.53472222222222221</v>
      </c>
      <c r="H31" s="21">
        <v>0.67847222222222225</v>
      </c>
      <c r="I31" s="24">
        <f t="shared" si="0"/>
        <v>0.33402777777777787</v>
      </c>
      <c r="J31" s="21">
        <f>IF($I31="","",IF($I31=$G$4,"0:00",IF($I31&gt;=$P$9,$I31-$G$4,)))</f>
        <v>0</v>
      </c>
      <c r="K31" s="97">
        <f>IF($I31="","", IF($I31=$G$4,"0:00", IF($I31&lt;=$P$10,$I31-$G$4,)))</f>
        <v>0</v>
      </c>
      <c r="L31" s="129"/>
      <c r="M31" s="130"/>
      <c r="N31" s="130"/>
    </row>
    <row r="32" spans="3:20" x14ac:dyDescent="0.25">
      <c r="C32" s="6">
        <f t="shared" si="2"/>
        <v>41601</v>
      </c>
      <c r="D32" s="6" t="str">
        <f t="shared" si="1"/>
        <v>Sexta-Feira</v>
      </c>
      <c r="E32" s="23">
        <v>0.34861111111111115</v>
      </c>
      <c r="F32" s="23">
        <v>0.5</v>
      </c>
      <c r="G32" s="23">
        <v>0.54166666666666663</v>
      </c>
      <c r="H32" s="23">
        <v>0.72569444444444453</v>
      </c>
      <c r="I32" s="24">
        <f t="shared" si="0"/>
        <v>0.33541666666666675</v>
      </c>
      <c r="J32" s="21">
        <f>IF($I32="","",IF($I32=$G$4,"0:00",IF($I32&gt;=$P$9,$I32-$G$4,)))</f>
        <v>0</v>
      </c>
      <c r="K32" s="97">
        <f>IF($I32="","", IF($I32=$G$4,"0:00", IF($I32&lt;=$P$10,$I32-$G$4,)))</f>
        <v>0</v>
      </c>
      <c r="L32" s="129"/>
      <c r="M32" s="130" t="s">
        <v>38</v>
      </c>
      <c r="N32" s="130"/>
    </row>
    <row r="33" spans="3:14" x14ac:dyDescent="0.25">
      <c r="C33" s="7">
        <f t="shared" si="2"/>
        <v>41602</v>
      </c>
      <c r="D33" s="7" t="str">
        <f t="shared" si="1"/>
        <v>Sábado</v>
      </c>
      <c r="E33" s="29"/>
      <c r="F33" s="29"/>
      <c r="G33" s="29"/>
      <c r="H33" s="29"/>
      <c r="I33" s="25" t="str">
        <f t="shared" si="0"/>
        <v/>
      </c>
      <c r="J33" s="22" t="str">
        <f>IF($I33="","",IF($I33=$G$4,"0:00",IF($I33&gt;=$P$9,$I33-$G$4,)))</f>
        <v/>
      </c>
      <c r="K33" s="99" t="str">
        <f t="shared" si="4"/>
        <v/>
      </c>
      <c r="L33" s="117"/>
      <c r="M33" s="100"/>
      <c r="N33" s="100"/>
    </row>
    <row r="34" spans="3:14" x14ac:dyDescent="0.25">
      <c r="C34" s="7">
        <f t="shared" si="2"/>
        <v>41603</v>
      </c>
      <c r="D34" s="7" t="str">
        <f t="shared" si="1"/>
        <v>Domingo</v>
      </c>
      <c r="E34" s="29"/>
      <c r="F34" s="82"/>
      <c r="G34" s="82"/>
      <c r="H34" s="82"/>
      <c r="I34" s="25" t="str">
        <f t="shared" si="0"/>
        <v/>
      </c>
      <c r="J34" s="22" t="str">
        <f t="shared" si="3"/>
        <v/>
      </c>
      <c r="K34" s="99" t="str">
        <f t="shared" si="4"/>
        <v/>
      </c>
      <c r="L34" s="117"/>
      <c r="M34" s="100"/>
      <c r="N34" s="100"/>
    </row>
    <row r="35" spans="3:14" x14ac:dyDescent="0.25">
      <c r="C35" s="6">
        <f t="shared" si="2"/>
        <v>41604</v>
      </c>
      <c r="D35" s="6" t="str">
        <f t="shared" si="1"/>
        <v>Segunda-Feira</v>
      </c>
      <c r="E35" s="23">
        <v>0.37638888888888888</v>
      </c>
      <c r="F35" s="23">
        <v>0.48819444444444443</v>
      </c>
      <c r="G35" s="23">
        <v>0.55694444444444446</v>
      </c>
      <c r="H35" s="133">
        <v>0.78194444444444444</v>
      </c>
      <c r="I35" s="24">
        <f t="shared" si="0"/>
        <v>0.33680555555555552</v>
      </c>
      <c r="J35" s="21">
        <f t="shared" si="3"/>
        <v>0</v>
      </c>
      <c r="K35" s="97">
        <f t="shared" si="4"/>
        <v>0</v>
      </c>
      <c r="L35" s="129"/>
      <c r="M35" s="130"/>
      <c r="N35" s="130"/>
    </row>
    <row r="36" spans="3:14" x14ac:dyDescent="0.25">
      <c r="C36" s="6">
        <f t="shared" si="2"/>
        <v>41605</v>
      </c>
      <c r="D36" s="6" t="str">
        <f t="shared" si="1"/>
        <v>Terça-Feira</v>
      </c>
      <c r="E36" s="23">
        <v>0.34236111111111112</v>
      </c>
      <c r="F36" s="23">
        <v>0.51180555555555551</v>
      </c>
      <c r="G36" s="23">
        <v>0.55625000000000002</v>
      </c>
      <c r="H36" s="23">
        <v>0.59930555555555554</v>
      </c>
      <c r="I36" s="24">
        <f t="shared" si="0"/>
        <v>0.21249999999999991</v>
      </c>
      <c r="J36" s="21">
        <f t="shared" si="3"/>
        <v>0</v>
      </c>
      <c r="K36" s="97">
        <f t="shared" si="4"/>
        <v>-0.1208333333333334</v>
      </c>
      <c r="L36" s="129">
        <v>90224</v>
      </c>
      <c r="M36" s="130" t="s">
        <v>38</v>
      </c>
      <c r="N36" s="130" t="s">
        <v>50</v>
      </c>
    </row>
    <row r="37" spans="3:14" x14ac:dyDescent="0.25">
      <c r="C37" s="6">
        <f t="shared" si="2"/>
        <v>41606</v>
      </c>
      <c r="D37" s="6" t="str">
        <f t="shared" si="1"/>
        <v>Quarta-Feira</v>
      </c>
      <c r="E37" s="21">
        <v>0.36805555555555558</v>
      </c>
      <c r="F37" s="21">
        <v>0.49861111111111112</v>
      </c>
      <c r="G37" s="21">
        <v>0.5395833333333333</v>
      </c>
      <c r="H37" s="21">
        <v>0.69166666666666676</v>
      </c>
      <c r="I37" s="24">
        <f t="shared" si="0"/>
        <v>0.28263888888888899</v>
      </c>
      <c r="J37" s="21">
        <f t="shared" si="3"/>
        <v>0</v>
      </c>
      <c r="K37" s="97">
        <f t="shared" si="4"/>
        <v>-5.069444444444432E-2</v>
      </c>
      <c r="L37" s="129"/>
      <c r="M37" s="130"/>
      <c r="N37" s="130"/>
    </row>
    <row r="38" spans="3:14" x14ac:dyDescent="0.25">
      <c r="C38" s="6">
        <f t="shared" si="2"/>
        <v>41607</v>
      </c>
      <c r="D38" s="6" t="str">
        <f t="shared" si="1"/>
        <v>Quinta-Feira</v>
      </c>
      <c r="E38" s="21" t="s">
        <v>45</v>
      </c>
      <c r="F38" s="21" t="s">
        <v>45</v>
      </c>
      <c r="G38" s="21" t="s">
        <v>45</v>
      </c>
      <c r="H38" s="21" t="s">
        <v>45</v>
      </c>
      <c r="I38" s="21" t="s">
        <v>45</v>
      </c>
      <c r="J38" s="21" t="s">
        <v>45</v>
      </c>
      <c r="K38" s="21" t="s">
        <v>45</v>
      </c>
      <c r="L38" s="129"/>
      <c r="M38" s="130"/>
      <c r="N38" s="130"/>
    </row>
    <row r="39" spans="3:14" x14ac:dyDescent="0.25">
      <c r="C39" s="6"/>
      <c r="D39" s="6"/>
      <c r="E39" s="21"/>
      <c r="F39" s="21"/>
      <c r="G39" s="21"/>
      <c r="H39" s="21"/>
      <c r="I39" s="24"/>
      <c r="J39" s="21"/>
      <c r="K39" s="97"/>
      <c r="L39" s="129"/>
      <c r="M39" s="130"/>
      <c r="N39" s="130"/>
    </row>
    <row r="40" spans="3:14" ht="25.5" customHeight="1" x14ac:dyDescent="0.25">
      <c r="C40" s="3"/>
      <c r="D40" s="3"/>
      <c r="E40" s="3"/>
      <c r="F40" s="3"/>
      <c r="G40" s="3"/>
      <c r="H40" s="3"/>
      <c r="I40" s="4"/>
      <c r="J40" s="28"/>
      <c r="K40" s="4"/>
      <c r="L40" s="122"/>
      <c r="M40" s="4"/>
      <c r="N40" s="4"/>
    </row>
  </sheetData>
  <mergeCells count="4">
    <mergeCell ref="C1:K3"/>
    <mergeCell ref="O1:R1"/>
    <mergeCell ref="O2:R3"/>
    <mergeCell ref="O4:R4"/>
  </mergeCells>
  <conditionalFormatting sqref="G5">
    <cfRule type="cellIs" dxfId="7" priority="1" stopIfTrue="1" operator="lessThan">
      <formula>0</formula>
    </cfRule>
    <cfRule type="cellIs" dxfId="6" priority="2" stopIfTrue="1" operator="greaterThan">
      <formula>0</formula>
    </cfRule>
  </conditionalFormatting>
  <dataValidations count="1">
    <dataValidation type="list" allowBlank="1" showInputMessage="1" showErrorMessage="1" sqref="D5">
      <formula1>$S$8:$S$19</formula1>
    </dataValidation>
  </dataValidations>
  <pageMargins left="0.511811024" right="0.511811024" top="0.78740157499999996" bottom="0.78740157499999996" header="0.31496062000000002" footer="0.31496062000000002"/>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S40"/>
  <sheetViews>
    <sheetView tabSelected="1" workbookViewId="0">
      <selection activeCell="P16" sqref="P16"/>
    </sheetView>
  </sheetViews>
  <sheetFormatPr defaultRowHeight="15" x14ac:dyDescent="0.25"/>
  <cols>
    <col min="1" max="1" width="1.28515625" customWidth="1"/>
    <col min="2" max="2" width="1" customWidth="1"/>
    <col min="3" max="3" width="10.7109375" bestFit="1" customWidth="1"/>
    <col min="4" max="4" width="13.85546875" customWidth="1"/>
    <col min="5" max="5" width="8.5703125" customWidth="1"/>
    <col min="6" max="6" width="8.28515625" customWidth="1"/>
    <col min="7" max="7" width="10.85546875" customWidth="1"/>
    <col min="8" max="8" width="8.85546875" customWidth="1"/>
    <col min="9" max="9" width="13.140625" customWidth="1"/>
    <col min="10" max="10" width="10.28515625" customWidth="1"/>
    <col min="11" max="11" width="10" customWidth="1"/>
    <col min="13" max="13" width="0.42578125" customWidth="1"/>
    <col min="14" max="14" width="0.5703125" customWidth="1"/>
    <col min="17" max="18" width="0.5703125" customWidth="1"/>
    <col min="257" max="257" width="1.28515625" customWidth="1"/>
    <col min="258" max="258" width="1" customWidth="1"/>
    <col min="259" max="259" width="10.7109375" bestFit="1" customWidth="1"/>
    <col min="260" max="260" width="13.85546875" customWidth="1"/>
    <col min="261" max="261" width="8.5703125" customWidth="1"/>
    <col min="262" max="262" width="8.28515625" customWidth="1"/>
    <col min="263" max="263" width="10.85546875" customWidth="1"/>
    <col min="264" max="264" width="8.85546875" customWidth="1"/>
    <col min="265" max="265" width="13.140625" customWidth="1"/>
    <col min="266" max="266" width="10.28515625" customWidth="1"/>
    <col min="267" max="267" width="10" customWidth="1"/>
    <col min="269" max="269" width="0.42578125" customWidth="1"/>
    <col min="270" max="270" width="0.5703125" customWidth="1"/>
    <col min="273" max="273" width="0.42578125" customWidth="1"/>
    <col min="274" max="274" width="0.28515625" customWidth="1"/>
    <col min="513" max="513" width="1.28515625" customWidth="1"/>
    <col min="514" max="514" width="1" customWidth="1"/>
    <col min="515" max="515" width="10.7109375" bestFit="1" customWidth="1"/>
    <col min="516" max="516" width="13.85546875" customWidth="1"/>
    <col min="517" max="517" width="8.5703125" customWidth="1"/>
    <col min="518" max="518" width="8.28515625" customWidth="1"/>
    <col min="519" max="519" width="10.85546875" customWidth="1"/>
    <col min="520" max="520" width="8.85546875" customWidth="1"/>
    <col min="521" max="521" width="13.140625" customWidth="1"/>
    <col min="522" max="522" width="10.28515625" customWidth="1"/>
    <col min="523" max="523" width="10" customWidth="1"/>
    <col min="525" max="525" width="0.42578125" customWidth="1"/>
    <col min="526" max="526" width="0.5703125" customWidth="1"/>
    <col min="529" max="529" width="0.42578125" customWidth="1"/>
    <col min="530" max="530" width="0.28515625" customWidth="1"/>
    <col min="769" max="769" width="1.28515625" customWidth="1"/>
    <col min="770" max="770" width="1" customWidth="1"/>
    <col min="771" max="771" width="10.7109375" bestFit="1" customWidth="1"/>
    <col min="772" max="772" width="13.85546875" customWidth="1"/>
    <col min="773" max="773" width="8.5703125" customWidth="1"/>
    <col min="774" max="774" width="8.28515625" customWidth="1"/>
    <col min="775" max="775" width="10.85546875" customWidth="1"/>
    <col min="776" max="776" width="8.85546875" customWidth="1"/>
    <col min="777" max="777" width="13.140625" customWidth="1"/>
    <col min="778" max="778" width="10.28515625" customWidth="1"/>
    <col min="779" max="779" width="10" customWidth="1"/>
    <col min="781" max="781" width="0.42578125" customWidth="1"/>
    <col min="782" max="782" width="0.5703125" customWidth="1"/>
    <col min="785" max="785" width="0.42578125" customWidth="1"/>
    <col min="786" max="786" width="0.28515625" customWidth="1"/>
    <col min="1025" max="1025" width="1.28515625" customWidth="1"/>
    <col min="1026" max="1026" width="1" customWidth="1"/>
    <col min="1027" max="1027" width="10.7109375" bestFit="1" customWidth="1"/>
    <col min="1028" max="1028" width="13.85546875" customWidth="1"/>
    <col min="1029" max="1029" width="8.5703125" customWidth="1"/>
    <col min="1030" max="1030" width="8.28515625" customWidth="1"/>
    <col min="1031" max="1031" width="10.85546875" customWidth="1"/>
    <col min="1032" max="1032" width="8.85546875" customWidth="1"/>
    <col min="1033" max="1033" width="13.140625" customWidth="1"/>
    <col min="1034" max="1034" width="10.28515625" customWidth="1"/>
    <col min="1035" max="1035" width="10" customWidth="1"/>
    <col min="1037" max="1037" width="0.42578125" customWidth="1"/>
    <col min="1038" max="1038" width="0.5703125" customWidth="1"/>
    <col min="1041" max="1041" width="0.42578125" customWidth="1"/>
    <col min="1042" max="1042" width="0.28515625" customWidth="1"/>
    <col min="1281" max="1281" width="1.28515625" customWidth="1"/>
    <col min="1282" max="1282" width="1" customWidth="1"/>
    <col min="1283" max="1283" width="10.7109375" bestFit="1" customWidth="1"/>
    <col min="1284" max="1284" width="13.85546875" customWidth="1"/>
    <col min="1285" max="1285" width="8.5703125" customWidth="1"/>
    <col min="1286" max="1286" width="8.28515625" customWidth="1"/>
    <col min="1287" max="1287" width="10.85546875" customWidth="1"/>
    <col min="1288" max="1288" width="8.85546875" customWidth="1"/>
    <col min="1289" max="1289" width="13.140625" customWidth="1"/>
    <col min="1290" max="1290" width="10.28515625" customWidth="1"/>
    <col min="1291" max="1291" width="10" customWidth="1"/>
    <col min="1293" max="1293" width="0.42578125" customWidth="1"/>
    <col min="1294" max="1294" width="0.5703125" customWidth="1"/>
    <col min="1297" max="1297" width="0.42578125" customWidth="1"/>
    <col min="1298" max="1298" width="0.28515625" customWidth="1"/>
    <col min="1537" max="1537" width="1.28515625" customWidth="1"/>
    <col min="1538" max="1538" width="1" customWidth="1"/>
    <col min="1539" max="1539" width="10.7109375" bestFit="1" customWidth="1"/>
    <col min="1540" max="1540" width="13.85546875" customWidth="1"/>
    <col min="1541" max="1541" width="8.5703125" customWidth="1"/>
    <col min="1542" max="1542" width="8.28515625" customWidth="1"/>
    <col min="1543" max="1543" width="10.85546875" customWidth="1"/>
    <col min="1544" max="1544" width="8.85546875" customWidth="1"/>
    <col min="1545" max="1545" width="13.140625" customWidth="1"/>
    <col min="1546" max="1546" width="10.28515625" customWidth="1"/>
    <col min="1547" max="1547" width="10" customWidth="1"/>
    <col min="1549" max="1549" width="0.42578125" customWidth="1"/>
    <col min="1550" max="1550" width="0.5703125" customWidth="1"/>
    <col min="1553" max="1553" width="0.42578125" customWidth="1"/>
    <col min="1554" max="1554" width="0.28515625" customWidth="1"/>
    <col min="1793" max="1793" width="1.28515625" customWidth="1"/>
    <col min="1794" max="1794" width="1" customWidth="1"/>
    <col min="1795" max="1795" width="10.7109375" bestFit="1" customWidth="1"/>
    <col min="1796" max="1796" width="13.85546875" customWidth="1"/>
    <col min="1797" max="1797" width="8.5703125" customWidth="1"/>
    <col min="1798" max="1798" width="8.28515625" customWidth="1"/>
    <col min="1799" max="1799" width="10.85546875" customWidth="1"/>
    <col min="1800" max="1800" width="8.85546875" customWidth="1"/>
    <col min="1801" max="1801" width="13.140625" customWidth="1"/>
    <col min="1802" max="1802" width="10.28515625" customWidth="1"/>
    <col min="1803" max="1803" width="10" customWidth="1"/>
    <col min="1805" max="1805" width="0.42578125" customWidth="1"/>
    <col min="1806" max="1806" width="0.5703125" customWidth="1"/>
    <col min="1809" max="1809" width="0.42578125" customWidth="1"/>
    <col min="1810" max="1810" width="0.28515625" customWidth="1"/>
    <col min="2049" max="2049" width="1.28515625" customWidth="1"/>
    <col min="2050" max="2050" width="1" customWidth="1"/>
    <col min="2051" max="2051" width="10.7109375" bestFit="1" customWidth="1"/>
    <col min="2052" max="2052" width="13.85546875" customWidth="1"/>
    <col min="2053" max="2053" width="8.5703125" customWidth="1"/>
    <col min="2054" max="2054" width="8.28515625" customWidth="1"/>
    <col min="2055" max="2055" width="10.85546875" customWidth="1"/>
    <col min="2056" max="2056" width="8.85546875" customWidth="1"/>
    <col min="2057" max="2057" width="13.140625" customWidth="1"/>
    <col min="2058" max="2058" width="10.28515625" customWidth="1"/>
    <col min="2059" max="2059" width="10" customWidth="1"/>
    <col min="2061" max="2061" width="0.42578125" customWidth="1"/>
    <col min="2062" max="2062" width="0.5703125" customWidth="1"/>
    <col min="2065" max="2065" width="0.42578125" customWidth="1"/>
    <col min="2066" max="2066" width="0.28515625" customWidth="1"/>
    <col min="2305" max="2305" width="1.28515625" customWidth="1"/>
    <col min="2306" max="2306" width="1" customWidth="1"/>
    <col min="2307" max="2307" width="10.7109375" bestFit="1" customWidth="1"/>
    <col min="2308" max="2308" width="13.85546875" customWidth="1"/>
    <col min="2309" max="2309" width="8.5703125" customWidth="1"/>
    <col min="2310" max="2310" width="8.28515625" customWidth="1"/>
    <col min="2311" max="2311" width="10.85546875" customWidth="1"/>
    <col min="2312" max="2312" width="8.85546875" customWidth="1"/>
    <col min="2313" max="2313" width="13.140625" customWidth="1"/>
    <col min="2314" max="2314" width="10.28515625" customWidth="1"/>
    <col min="2315" max="2315" width="10" customWidth="1"/>
    <col min="2317" max="2317" width="0.42578125" customWidth="1"/>
    <col min="2318" max="2318" width="0.5703125" customWidth="1"/>
    <col min="2321" max="2321" width="0.42578125" customWidth="1"/>
    <col min="2322" max="2322" width="0.28515625" customWidth="1"/>
    <col min="2561" max="2561" width="1.28515625" customWidth="1"/>
    <col min="2562" max="2562" width="1" customWidth="1"/>
    <col min="2563" max="2563" width="10.7109375" bestFit="1" customWidth="1"/>
    <col min="2564" max="2564" width="13.85546875" customWidth="1"/>
    <col min="2565" max="2565" width="8.5703125" customWidth="1"/>
    <col min="2566" max="2566" width="8.28515625" customWidth="1"/>
    <col min="2567" max="2567" width="10.85546875" customWidth="1"/>
    <col min="2568" max="2568" width="8.85546875" customWidth="1"/>
    <col min="2569" max="2569" width="13.140625" customWidth="1"/>
    <col min="2570" max="2570" width="10.28515625" customWidth="1"/>
    <col min="2571" max="2571" width="10" customWidth="1"/>
    <col min="2573" max="2573" width="0.42578125" customWidth="1"/>
    <col min="2574" max="2574" width="0.5703125" customWidth="1"/>
    <col min="2577" max="2577" width="0.42578125" customWidth="1"/>
    <col min="2578" max="2578" width="0.28515625" customWidth="1"/>
    <col min="2817" max="2817" width="1.28515625" customWidth="1"/>
    <col min="2818" max="2818" width="1" customWidth="1"/>
    <col min="2819" max="2819" width="10.7109375" bestFit="1" customWidth="1"/>
    <col min="2820" max="2820" width="13.85546875" customWidth="1"/>
    <col min="2821" max="2821" width="8.5703125" customWidth="1"/>
    <col min="2822" max="2822" width="8.28515625" customWidth="1"/>
    <col min="2823" max="2823" width="10.85546875" customWidth="1"/>
    <col min="2824" max="2824" width="8.85546875" customWidth="1"/>
    <col min="2825" max="2825" width="13.140625" customWidth="1"/>
    <col min="2826" max="2826" width="10.28515625" customWidth="1"/>
    <col min="2827" max="2827" width="10" customWidth="1"/>
    <col min="2829" max="2829" width="0.42578125" customWidth="1"/>
    <col min="2830" max="2830" width="0.5703125" customWidth="1"/>
    <col min="2833" max="2833" width="0.42578125" customWidth="1"/>
    <col min="2834" max="2834" width="0.28515625" customWidth="1"/>
    <col min="3073" max="3073" width="1.28515625" customWidth="1"/>
    <col min="3074" max="3074" width="1" customWidth="1"/>
    <col min="3075" max="3075" width="10.7109375" bestFit="1" customWidth="1"/>
    <col min="3076" max="3076" width="13.85546875" customWidth="1"/>
    <col min="3077" max="3077" width="8.5703125" customWidth="1"/>
    <col min="3078" max="3078" width="8.28515625" customWidth="1"/>
    <col min="3079" max="3079" width="10.85546875" customWidth="1"/>
    <col min="3080" max="3080" width="8.85546875" customWidth="1"/>
    <col min="3081" max="3081" width="13.140625" customWidth="1"/>
    <col min="3082" max="3082" width="10.28515625" customWidth="1"/>
    <col min="3083" max="3083" width="10" customWidth="1"/>
    <col min="3085" max="3085" width="0.42578125" customWidth="1"/>
    <col min="3086" max="3086" width="0.5703125" customWidth="1"/>
    <col min="3089" max="3089" width="0.42578125" customWidth="1"/>
    <col min="3090" max="3090" width="0.28515625" customWidth="1"/>
    <col min="3329" max="3329" width="1.28515625" customWidth="1"/>
    <col min="3330" max="3330" width="1" customWidth="1"/>
    <col min="3331" max="3331" width="10.7109375" bestFit="1" customWidth="1"/>
    <col min="3332" max="3332" width="13.85546875" customWidth="1"/>
    <col min="3333" max="3333" width="8.5703125" customWidth="1"/>
    <col min="3334" max="3334" width="8.28515625" customWidth="1"/>
    <col min="3335" max="3335" width="10.85546875" customWidth="1"/>
    <col min="3336" max="3336" width="8.85546875" customWidth="1"/>
    <col min="3337" max="3337" width="13.140625" customWidth="1"/>
    <col min="3338" max="3338" width="10.28515625" customWidth="1"/>
    <col min="3339" max="3339" width="10" customWidth="1"/>
    <col min="3341" max="3341" width="0.42578125" customWidth="1"/>
    <col min="3342" max="3342" width="0.5703125" customWidth="1"/>
    <col min="3345" max="3345" width="0.42578125" customWidth="1"/>
    <col min="3346" max="3346" width="0.28515625" customWidth="1"/>
    <col min="3585" max="3585" width="1.28515625" customWidth="1"/>
    <col min="3586" max="3586" width="1" customWidth="1"/>
    <col min="3587" max="3587" width="10.7109375" bestFit="1" customWidth="1"/>
    <col min="3588" max="3588" width="13.85546875" customWidth="1"/>
    <col min="3589" max="3589" width="8.5703125" customWidth="1"/>
    <col min="3590" max="3590" width="8.28515625" customWidth="1"/>
    <col min="3591" max="3591" width="10.85546875" customWidth="1"/>
    <col min="3592" max="3592" width="8.85546875" customWidth="1"/>
    <col min="3593" max="3593" width="13.140625" customWidth="1"/>
    <col min="3594" max="3594" width="10.28515625" customWidth="1"/>
    <col min="3595" max="3595" width="10" customWidth="1"/>
    <col min="3597" max="3597" width="0.42578125" customWidth="1"/>
    <col min="3598" max="3598" width="0.5703125" customWidth="1"/>
    <col min="3601" max="3601" width="0.42578125" customWidth="1"/>
    <col min="3602" max="3602" width="0.28515625" customWidth="1"/>
    <col min="3841" max="3841" width="1.28515625" customWidth="1"/>
    <col min="3842" max="3842" width="1" customWidth="1"/>
    <col min="3843" max="3843" width="10.7109375" bestFit="1" customWidth="1"/>
    <col min="3844" max="3844" width="13.85546875" customWidth="1"/>
    <col min="3845" max="3845" width="8.5703125" customWidth="1"/>
    <col min="3846" max="3846" width="8.28515625" customWidth="1"/>
    <col min="3847" max="3847" width="10.85546875" customWidth="1"/>
    <col min="3848" max="3848" width="8.85546875" customWidth="1"/>
    <col min="3849" max="3849" width="13.140625" customWidth="1"/>
    <col min="3850" max="3850" width="10.28515625" customWidth="1"/>
    <col min="3851" max="3851" width="10" customWidth="1"/>
    <col min="3853" max="3853" width="0.42578125" customWidth="1"/>
    <col min="3854" max="3854" width="0.5703125" customWidth="1"/>
    <col min="3857" max="3857" width="0.42578125" customWidth="1"/>
    <col min="3858" max="3858" width="0.28515625" customWidth="1"/>
    <col min="4097" max="4097" width="1.28515625" customWidth="1"/>
    <col min="4098" max="4098" width="1" customWidth="1"/>
    <col min="4099" max="4099" width="10.7109375" bestFit="1" customWidth="1"/>
    <col min="4100" max="4100" width="13.85546875" customWidth="1"/>
    <col min="4101" max="4101" width="8.5703125" customWidth="1"/>
    <col min="4102" max="4102" width="8.28515625" customWidth="1"/>
    <col min="4103" max="4103" width="10.85546875" customWidth="1"/>
    <col min="4104" max="4104" width="8.85546875" customWidth="1"/>
    <col min="4105" max="4105" width="13.140625" customWidth="1"/>
    <col min="4106" max="4106" width="10.28515625" customWidth="1"/>
    <col min="4107" max="4107" width="10" customWidth="1"/>
    <col min="4109" max="4109" width="0.42578125" customWidth="1"/>
    <col min="4110" max="4110" width="0.5703125" customWidth="1"/>
    <col min="4113" max="4113" width="0.42578125" customWidth="1"/>
    <col min="4114" max="4114" width="0.28515625" customWidth="1"/>
    <col min="4353" max="4353" width="1.28515625" customWidth="1"/>
    <col min="4354" max="4354" width="1" customWidth="1"/>
    <col min="4355" max="4355" width="10.7109375" bestFit="1" customWidth="1"/>
    <col min="4356" max="4356" width="13.85546875" customWidth="1"/>
    <col min="4357" max="4357" width="8.5703125" customWidth="1"/>
    <col min="4358" max="4358" width="8.28515625" customWidth="1"/>
    <col min="4359" max="4359" width="10.85546875" customWidth="1"/>
    <col min="4360" max="4360" width="8.85546875" customWidth="1"/>
    <col min="4361" max="4361" width="13.140625" customWidth="1"/>
    <col min="4362" max="4362" width="10.28515625" customWidth="1"/>
    <col min="4363" max="4363" width="10" customWidth="1"/>
    <col min="4365" max="4365" width="0.42578125" customWidth="1"/>
    <col min="4366" max="4366" width="0.5703125" customWidth="1"/>
    <col min="4369" max="4369" width="0.42578125" customWidth="1"/>
    <col min="4370" max="4370" width="0.28515625" customWidth="1"/>
    <col min="4609" max="4609" width="1.28515625" customWidth="1"/>
    <col min="4610" max="4610" width="1" customWidth="1"/>
    <col min="4611" max="4611" width="10.7109375" bestFit="1" customWidth="1"/>
    <col min="4612" max="4612" width="13.85546875" customWidth="1"/>
    <col min="4613" max="4613" width="8.5703125" customWidth="1"/>
    <col min="4614" max="4614" width="8.28515625" customWidth="1"/>
    <col min="4615" max="4615" width="10.85546875" customWidth="1"/>
    <col min="4616" max="4616" width="8.85546875" customWidth="1"/>
    <col min="4617" max="4617" width="13.140625" customWidth="1"/>
    <col min="4618" max="4618" width="10.28515625" customWidth="1"/>
    <col min="4619" max="4619" width="10" customWidth="1"/>
    <col min="4621" max="4621" width="0.42578125" customWidth="1"/>
    <col min="4622" max="4622" width="0.5703125" customWidth="1"/>
    <col min="4625" max="4625" width="0.42578125" customWidth="1"/>
    <col min="4626" max="4626" width="0.28515625" customWidth="1"/>
    <col min="4865" max="4865" width="1.28515625" customWidth="1"/>
    <col min="4866" max="4866" width="1" customWidth="1"/>
    <col min="4867" max="4867" width="10.7109375" bestFit="1" customWidth="1"/>
    <col min="4868" max="4868" width="13.85546875" customWidth="1"/>
    <col min="4869" max="4869" width="8.5703125" customWidth="1"/>
    <col min="4870" max="4870" width="8.28515625" customWidth="1"/>
    <col min="4871" max="4871" width="10.85546875" customWidth="1"/>
    <col min="4872" max="4872" width="8.85546875" customWidth="1"/>
    <col min="4873" max="4873" width="13.140625" customWidth="1"/>
    <col min="4874" max="4874" width="10.28515625" customWidth="1"/>
    <col min="4875" max="4875" width="10" customWidth="1"/>
    <col min="4877" max="4877" width="0.42578125" customWidth="1"/>
    <col min="4878" max="4878" width="0.5703125" customWidth="1"/>
    <col min="4881" max="4881" width="0.42578125" customWidth="1"/>
    <col min="4882" max="4882" width="0.28515625" customWidth="1"/>
    <col min="5121" max="5121" width="1.28515625" customWidth="1"/>
    <col min="5122" max="5122" width="1" customWidth="1"/>
    <col min="5123" max="5123" width="10.7109375" bestFit="1" customWidth="1"/>
    <col min="5124" max="5124" width="13.85546875" customWidth="1"/>
    <col min="5125" max="5125" width="8.5703125" customWidth="1"/>
    <col min="5126" max="5126" width="8.28515625" customWidth="1"/>
    <col min="5127" max="5127" width="10.85546875" customWidth="1"/>
    <col min="5128" max="5128" width="8.85546875" customWidth="1"/>
    <col min="5129" max="5129" width="13.140625" customWidth="1"/>
    <col min="5130" max="5130" width="10.28515625" customWidth="1"/>
    <col min="5131" max="5131" width="10" customWidth="1"/>
    <col min="5133" max="5133" width="0.42578125" customWidth="1"/>
    <col min="5134" max="5134" width="0.5703125" customWidth="1"/>
    <col min="5137" max="5137" width="0.42578125" customWidth="1"/>
    <col min="5138" max="5138" width="0.28515625" customWidth="1"/>
    <col min="5377" max="5377" width="1.28515625" customWidth="1"/>
    <col min="5378" max="5378" width="1" customWidth="1"/>
    <col min="5379" max="5379" width="10.7109375" bestFit="1" customWidth="1"/>
    <col min="5380" max="5380" width="13.85546875" customWidth="1"/>
    <col min="5381" max="5381" width="8.5703125" customWidth="1"/>
    <col min="5382" max="5382" width="8.28515625" customWidth="1"/>
    <col min="5383" max="5383" width="10.85546875" customWidth="1"/>
    <col min="5384" max="5384" width="8.85546875" customWidth="1"/>
    <col min="5385" max="5385" width="13.140625" customWidth="1"/>
    <col min="5386" max="5386" width="10.28515625" customWidth="1"/>
    <col min="5387" max="5387" width="10" customWidth="1"/>
    <col min="5389" max="5389" width="0.42578125" customWidth="1"/>
    <col min="5390" max="5390" width="0.5703125" customWidth="1"/>
    <col min="5393" max="5393" width="0.42578125" customWidth="1"/>
    <col min="5394" max="5394" width="0.28515625" customWidth="1"/>
    <col min="5633" max="5633" width="1.28515625" customWidth="1"/>
    <col min="5634" max="5634" width="1" customWidth="1"/>
    <col min="5635" max="5635" width="10.7109375" bestFit="1" customWidth="1"/>
    <col min="5636" max="5636" width="13.85546875" customWidth="1"/>
    <col min="5637" max="5637" width="8.5703125" customWidth="1"/>
    <col min="5638" max="5638" width="8.28515625" customWidth="1"/>
    <col min="5639" max="5639" width="10.85546875" customWidth="1"/>
    <col min="5640" max="5640" width="8.85546875" customWidth="1"/>
    <col min="5641" max="5641" width="13.140625" customWidth="1"/>
    <col min="5642" max="5642" width="10.28515625" customWidth="1"/>
    <col min="5643" max="5643" width="10" customWidth="1"/>
    <col min="5645" max="5645" width="0.42578125" customWidth="1"/>
    <col min="5646" max="5646" width="0.5703125" customWidth="1"/>
    <col min="5649" max="5649" width="0.42578125" customWidth="1"/>
    <col min="5650" max="5650" width="0.28515625" customWidth="1"/>
    <col min="5889" max="5889" width="1.28515625" customWidth="1"/>
    <col min="5890" max="5890" width="1" customWidth="1"/>
    <col min="5891" max="5891" width="10.7109375" bestFit="1" customWidth="1"/>
    <col min="5892" max="5892" width="13.85546875" customWidth="1"/>
    <col min="5893" max="5893" width="8.5703125" customWidth="1"/>
    <col min="5894" max="5894" width="8.28515625" customWidth="1"/>
    <col min="5895" max="5895" width="10.85546875" customWidth="1"/>
    <col min="5896" max="5896" width="8.85546875" customWidth="1"/>
    <col min="5897" max="5897" width="13.140625" customWidth="1"/>
    <col min="5898" max="5898" width="10.28515625" customWidth="1"/>
    <col min="5899" max="5899" width="10" customWidth="1"/>
    <col min="5901" max="5901" width="0.42578125" customWidth="1"/>
    <col min="5902" max="5902" width="0.5703125" customWidth="1"/>
    <col min="5905" max="5905" width="0.42578125" customWidth="1"/>
    <col min="5906" max="5906" width="0.28515625" customWidth="1"/>
    <col min="6145" max="6145" width="1.28515625" customWidth="1"/>
    <col min="6146" max="6146" width="1" customWidth="1"/>
    <col min="6147" max="6147" width="10.7109375" bestFit="1" customWidth="1"/>
    <col min="6148" max="6148" width="13.85546875" customWidth="1"/>
    <col min="6149" max="6149" width="8.5703125" customWidth="1"/>
    <col min="6150" max="6150" width="8.28515625" customWidth="1"/>
    <col min="6151" max="6151" width="10.85546875" customWidth="1"/>
    <col min="6152" max="6152" width="8.85546875" customWidth="1"/>
    <col min="6153" max="6153" width="13.140625" customWidth="1"/>
    <col min="6154" max="6154" width="10.28515625" customWidth="1"/>
    <col min="6155" max="6155" width="10" customWidth="1"/>
    <col min="6157" max="6157" width="0.42578125" customWidth="1"/>
    <col min="6158" max="6158" width="0.5703125" customWidth="1"/>
    <col min="6161" max="6161" width="0.42578125" customWidth="1"/>
    <col min="6162" max="6162" width="0.28515625" customWidth="1"/>
    <col min="6401" max="6401" width="1.28515625" customWidth="1"/>
    <col min="6402" max="6402" width="1" customWidth="1"/>
    <col min="6403" max="6403" width="10.7109375" bestFit="1" customWidth="1"/>
    <col min="6404" max="6404" width="13.85546875" customWidth="1"/>
    <col min="6405" max="6405" width="8.5703125" customWidth="1"/>
    <col min="6406" max="6406" width="8.28515625" customWidth="1"/>
    <col min="6407" max="6407" width="10.85546875" customWidth="1"/>
    <col min="6408" max="6408" width="8.85546875" customWidth="1"/>
    <col min="6409" max="6409" width="13.140625" customWidth="1"/>
    <col min="6410" max="6410" width="10.28515625" customWidth="1"/>
    <col min="6411" max="6411" width="10" customWidth="1"/>
    <col min="6413" max="6413" width="0.42578125" customWidth="1"/>
    <col min="6414" max="6414" width="0.5703125" customWidth="1"/>
    <col min="6417" max="6417" width="0.42578125" customWidth="1"/>
    <col min="6418" max="6418" width="0.28515625" customWidth="1"/>
    <col min="6657" max="6657" width="1.28515625" customWidth="1"/>
    <col min="6658" max="6658" width="1" customWidth="1"/>
    <col min="6659" max="6659" width="10.7109375" bestFit="1" customWidth="1"/>
    <col min="6660" max="6660" width="13.85546875" customWidth="1"/>
    <col min="6661" max="6661" width="8.5703125" customWidth="1"/>
    <col min="6662" max="6662" width="8.28515625" customWidth="1"/>
    <col min="6663" max="6663" width="10.85546875" customWidth="1"/>
    <col min="6664" max="6664" width="8.85546875" customWidth="1"/>
    <col min="6665" max="6665" width="13.140625" customWidth="1"/>
    <col min="6666" max="6666" width="10.28515625" customWidth="1"/>
    <col min="6667" max="6667" width="10" customWidth="1"/>
    <col min="6669" max="6669" width="0.42578125" customWidth="1"/>
    <col min="6670" max="6670" width="0.5703125" customWidth="1"/>
    <col min="6673" max="6673" width="0.42578125" customWidth="1"/>
    <col min="6674" max="6674" width="0.28515625" customWidth="1"/>
    <col min="6913" max="6913" width="1.28515625" customWidth="1"/>
    <col min="6914" max="6914" width="1" customWidth="1"/>
    <col min="6915" max="6915" width="10.7109375" bestFit="1" customWidth="1"/>
    <col min="6916" max="6916" width="13.85546875" customWidth="1"/>
    <col min="6917" max="6917" width="8.5703125" customWidth="1"/>
    <col min="6918" max="6918" width="8.28515625" customWidth="1"/>
    <col min="6919" max="6919" width="10.85546875" customWidth="1"/>
    <col min="6920" max="6920" width="8.85546875" customWidth="1"/>
    <col min="6921" max="6921" width="13.140625" customWidth="1"/>
    <col min="6922" max="6922" width="10.28515625" customWidth="1"/>
    <col min="6923" max="6923" width="10" customWidth="1"/>
    <col min="6925" max="6925" width="0.42578125" customWidth="1"/>
    <col min="6926" max="6926" width="0.5703125" customWidth="1"/>
    <col min="6929" max="6929" width="0.42578125" customWidth="1"/>
    <col min="6930" max="6930" width="0.28515625" customWidth="1"/>
    <col min="7169" max="7169" width="1.28515625" customWidth="1"/>
    <col min="7170" max="7170" width="1" customWidth="1"/>
    <col min="7171" max="7171" width="10.7109375" bestFit="1" customWidth="1"/>
    <col min="7172" max="7172" width="13.85546875" customWidth="1"/>
    <col min="7173" max="7173" width="8.5703125" customWidth="1"/>
    <col min="7174" max="7174" width="8.28515625" customWidth="1"/>
    <col min="7175" max="7175" width="10.85546875" customWidth="1"/>
    <col min="7176" max="7176" width="8.85546875" customWidth="1"/>
    <col min="7177" max="7177" width="13.140625" customWidth="1"/>
    <col min="7178" max="7178" width="10.28515625" customWidth="1"/>
    <col min="7179" max="7179" width="10" customWidth="1"/>
    <col min="7181" max="7181" width="0.42578125" customWidth="1"/>
    <col min="7182" max="7182" width="0.5703125" customWidth="1"/>
    <col min="7185" max="7185" width="0.42578125" customWidth="1"/>
    <col min="7186" max="7186" width="0.28515625" customWidth="1"/>
    <col min="7425" max="7425" width="1.28515625" customWidth="1"/>
    <col min="7426" max="7426" width="1" customWidth="1"/>
    <col min="7427" max="7427" width="10.7109375" bestFit="1" customWidth="1"/>
    <col min="7428" max="7428" width="13.85546875" customWidth="1"/>
    <col min="7429" max="7429" width="8.5703125" customWidth="1"/>
    <col min="7430" max="7430" width="8.28515625" customWidth="1"/>
    <col min="7431" max="7431" width="10.85546875" customWidth="1"/>
    <col min="7432" max="7432" width="8.85546875" customWidth="1"/>
    <col min="7433" max="7433" width="13.140625" customWidth="1"/>
    <col min="7434" max="7434" width="10.28515625" customWidth="1"/>
    <col min="7435" max="7435" width="10" customWidth="1"/>
    <col min="7437" max="7437" width="0.42578125" customWidth="1"/>
    <col min="7438" max="7438" width="0.5703125" customWidth="1"/>
    <col min="7441" max="7441" width="0.42578125" customWidth="1"/>
    <col min="7442" max="7442" width="0.28515625" customWidth="1"/>
    <col min="7681" max="7681" width="1.28515625" customWidth="1"/>
    <col min="7682" max="7682" width="1" customWidth="1"/>
    <col min="7683" max="7683" width="10.7109375" bestFit="1" customWidth="1"/>
    <col min="7684" max="7684" width="13.85546875" customWidth="1"/>
    <col min="7685" max="7685" width="8.5703125" customWidth="1"/>
    <col min="7686" max="7686" width="8.28515625" customWidth="1"/>
    <col min="7687" max="7687" width="10.85546875" customWidth="1"/>
    <col min="7688" max="7688" width="8.85546875" customWidth="1"/>
    <col min="7689" max="7689" width="13.140625" customWidth="1"/>
    <col min="7690" max="7690" width="10.28515625" customWidth="1"/>
    <col min="7691" max="7691" width="10" customWidth="1"/>
    <col min="7693" max="7693" width="0.42578125" customWidth="1"/>
    <col min="7694" max="7694" width="0.5703125" customWidth="1"/>
    <col min="7697" max="7697" width="0.42578125" customWidth="1"/>
    <col min="7698" max="7698" width="0.28515625" customWidth="1"/>
    <col min="7937" max="7937" width="1.28515625" customWidth="1"/>
    <col min="7938" max="7938" width="1" customWidth="1"/>
    <col min="7939" max="7939" width="10.7109375" bestFit="1" customWidth="1"/>
    <col min="7940" max="7940" width="13.85546875" customWidth="1"/>
    <col min="7941" max="7941" width="8.5703125" customWidth="1"/>
    <col min="7942" max="7942" width="8.28515625" customWidth="1"/>
    <col min="7943" max="7943" width="10.85546875" customWidth="1"/>
    <col min="7944" max="7944" width="8.85546875" customWidth="1"/>
    <col min="7945" max="7945" width="13.140625" customWidth="1"/>
    <col min="7946" max="7946" width="10.28515625" customWidth="1"/>
    <col min="7947" max="7947" width="10" customWidth="1"/>
    <col min="7949" max="7949" width="0.42578125" customWidth="1"/>
    <col min="7950" max="7950" width="0.5703125" customWidth="1"/>
    <col min="7953" max="7953" width="0.42578125" customWidth="1"/>
    <col min="7954" max="7954" width="0.28515625" customWidth="1"/>
    <col min="8193" max="8193" width="1.28515625" customWidth="1"/>
    <col min="8194" max="8194" width="1" customWidth="1"/>
    <col min="8195" max="8195" width="10.7109375" bestFit="1" customWidth="1"/>
    <col min="8196" max="8196" width="13.85546875" customWidth="1"/>
    <col min="8197" max="8197" width="8.5703125" customWidth="1"/>
    <col min="8198" max="8198" width="8.28515625" customWidth="1"/>
    <col min="8199" max="8199" width="10.85546875" customWidth="1"/>
    <col min="8200" max="8200" width="8.85546875" customWidth="1"/>
    <col min="8201" max="8201" width="13.140625" customWidth="1"/>
    <col min="8202" max="8202" width="10.28515625" customWidth="1"/>
    <col min="8203" max="8203" width="10" customWidth="1"/>
    <col min="8205" max="8205" width="0.42578125" customWidth="1"/>
    <col min="8206" max="8206" width="0.5703125" customWidth="1"/>
    <col min="8209" max="8209" width="0.42578125" customWidth="1"/>
    <col min="8210" max="8210" width="0.28515625" customWidth="1"/>
    <col min="8449" max="8449" width="1.28515625" customWidth="1"/>
    <col min="8450" max="8450" width="1" customWidth="1"/>
    <col min="8451" max="8451" width="10.7109375" bestFit="1" customWidth="1"/>
    <col min="8452" max="8452" width="13.85546875" customWidth="1"/>
    <col min="8453" max="8453" width="8.5703125" customWidth="1"/>
    <col min="8454" max="8454" width="8.28515625" customWidth="1"/>
    <col min="8455" max="8455" width="10.85546875" customWidth="1"/>
    <col min="8456" max="8456" width="8.85546875" customWidth="1"/>
    <col min="8457" max="8457" width="13.140625" customWidth="1"/>
    <col min="8458" max="8458" width="10.28515625" customWidth="1"/>
    <col min="8459" max="8459" width="10" customWidth="1"/>
    <col min="8461" max="8461" width="0.42578125" customWidth="1"/>
    <col min="8462" max="8462" width="0.5703125" customWidth="1"/>
    <col min="8465" max="8465" width="0.42578125" customWidth="1"/>
    <col min="8466" max="8466" width="0.28515625" customWidth="1"/>
    <col min="8705" max="8705" width="1.28515625" customWidth="1"/>
    <col min="8706" max="8706" width="1" customWidth="1"/>
    <col min="8707" max="8707" width="10.7109375" bestFit="1" customWidth="1"/>
    <col min="8708" max="8708" width="13.85546875" customWidth="1"/>
    <col min="8709" max="8709" width="8.5703125" customWidth="1"/>
    <col min="8710" max="8710" width="8.28515625" customWidth="1"/>
    <col min="8711" max="8711" width="10.85546875" customWidth="1"/>
    <col min="8712" max="8712" width="8.85546875" customWidth="1"/>
    <col min="8713" max="8713" width="13.140625" customWidth="1"/>
    <col min="8714" max="8714" width="10.28515625" customWidth="1"/>
    <col min="8715" max="8715" width="10" customWidth="1"/>
    <col min="8717" max="8717" width="0.42578125" customWidth="1"/>
    <col min="8718" max="8718" width="0.5703125" customWidth="1"/>
    <col min="8721" max="8721" width="0.42578125" customWidth="1"/>
    <col min="8722" max="8722" width="0.28515625" customWidth="1"/>
    <col min="8961" max="8961" width="1.28515625" customWidth="1"/>
    <col min="8962" max="8962" width="1" customWidth="1"/>
    <col min="8963" max="8963" width="10.7109375" bestFit="1" customWidth="1"/>
    <col min="8964" max="8964" width="13.85546875" customWidth="1"/>
    <col min="8965" max="8965" width="8.5703125" customWidth="1"/>
    <col min="8966" max="8966" width="8.28515625" customWidth="1"/>
    <col min="8967" max="8967" width="10.85546875" customWidth="1"/>
    <col min="8968" max="8968" width="8.85546875" customWidth="1"/>
    <col min="8969" max="8969" width="13.140625" customWidth="1"/>
    <col min="8970" max="8970" width="10.28515625" customWidth="1"/>
    <col min="8971" max="8971" width="10" customWidth="1"/>
    <col min="8973" max="8973" width="0.42578125" customWidth="1"/>
    <col min="8974" max="8974" width="0.5703125" customWidth="1"/>
    <col min="8977" max="8977" width="0.42578125" customWidth="1"/>
    <col min="8978" max="8978" width="0.28515625" customWidth="1"/>
    <col min="9217" max="9217" width="1.28515625" customWidth="1"/>
    <col min="9218" max="9218" width="1" customWidth="1"/>
    <col min="9219" max="9219" width="10.7109375" bestFit="1" customWidth="1"/>
    <col min="9220" max="9220" width="13.85546875" customWidth="1"/>
    <col min="9221" max="9221" width="8.5703125" customWidth="1"/>
    <col min="9222" max="9222" width="8.28515625" customWidth="1"/>
    <col min="9223" max="9223" width="10.85546875" customWidth="1"/>
    <col min="9224" max="9224" width="8.85546875" customWidth="1"/>
    <col min="9225" max="9225" width="13.140625" customWidth="1"/>
    <col min="9226" max="9226" width="10.28515625" customWidth="1"/>
    <col min="9227" max="9227" width="10" customWidth="1"/>
    <col min="9229" max="9229" width="0.42578125" customWidth="1"/>
    <col min="9230" max="9230" width="0.5703125" customWidth="1"/>
    <col min="9233" max="9233" width="0.42578125" customWidth="1"/>
    <col min="9234" max="9234" width="0.28515625" customWidth="1"/>
    <col min="9473" max="9473" width="1.28515625" customWidth="1"/>
    <col min="9474" max="9474" width="1" customWidth="1"/>
    <col min="9475" max="9475" width="10.7109375" bestFit="1" customWidth="1"/>
    <col min="9476" max="9476" width="13.85546875" customWidth="1"/>
    <col min="9477" max="9477" width="8.5703125" customWidth="1"/>
    <col min="9478" max="9478" width="8.28515625" customWidth="1"/>
    <col min="9479" max="9479" width="10.85546875" customWidth="1"/>
    <col min="9480" max="9480" width="8.85546875" customWidth="1"/>
    <col min="9481" max="9481" width="13.140625" customWidth="1"/>
    <col min="9482" max="9482" width="10.28515625" customWidth="1"/>
    <col min="9483" max="9483" width="10" customWidth="1"/>
    <col min="9485" max="9485" width="0.42578125" customWidth="1"/>
    <col min="9486" max="9486" width="0.5703125" customWidth="1"/>
    <col min="9489" max="9489" width="0.42578125" customWidth="1"/>
    <col min="9490" max="9490" width="0.28515625" customWidth="1"/>
    <col min="9729" max="9729" width="1.28515625" customWidth="1"/>
    <col min="9730" max="9730" width="1" customWidth="1"/>
    <col min="9731" max="9731" width="10.7109375" bestFit="1" customWidth="1"/>
    <col min="9732" max="9732" width="13.85546875" customWidth="1"/>
    <col min="9733" max="9733" width="8.5703125" customWidth="1"/>
    <col min="9734" max="9734" width="8.28515625" customWidth="1"/>
    <col min="9735" max="9735" width="10.85546875" customWidth="1"/>
    <col min="9736" max="9736" width="8.85546875" customWidth="1"/>
    <col min="9737" max="9737" width="13.140625" customWidth="1"/>
    <col min="9738" max="9738" width="10.28515625" customWidth="1"/>
    <col min="9739" max="9739" width="10" customWidth="1"/>
    <col min="9741" max="9741" width="0.42578125" customWidth="1"/>
    <col min="9742" max="9742" width="0.5703125" customWidth="1"/>
    <col min="9745" max="9745" width="0.42578125" customWidth="1"/>
    <col min="9746" max="9746" width="0.28515625" customWidth="1"/>
    <col min="9985" max="9985" width="1.28515625" customWidth="1"/>
    <col min="9986" max="9986" width="1" customWidth="1"/>
    <col min="9987" max="9987" width="10.7109375" bestFit="1" customWidth="1"/>
    <col min="9988" max="9988" width="13.85546875" customWidth="1"/>
    <col min="9989" max="9989" width="8.5703125" customWidth="1"/>
    <col min="9990" max="9990" width="8.28515625" customWidth="1"/>
    <col min="9991" max="9991" width="10.85546875" customWidth="1"/>
    <col min="9992" max="9992" width="8.85546875" customWidth="1"/>
    <col min="9993" max="9993" width="13.140625" customWidth="1"/>
    <col min="9994" max="9994" width="10.28515625" customWidth="1"/>
    <col min="9995" max="9995" width="10" customWidth="1"/>
    <col min="9997" max="9997" width="0.42578125" customWidth="1"/>
    <col min="9998" max="9998" width="0.5703125" customWidth="1"/>
    <col min="10001" max="10001" width="0.42578125" customWidth="1"/>
    <col min="10002" max="10002" width="0.28515625" customWidth="1"/>
    <col min="10241" max="10241" width="1.28515625" customWidth="1"/>
    <col min="10242" max="10242" width="1" customWidth="1"/>
    <col min="10243" max="10243" width="10.7109375" bestFit="1" customWidth="1"/>
    <col min="10244" max="10244" width="13.85546875" customWidth="1"/>
    <col min="10245" max="10245" width="8.5703125" customWidth="1"/>
    <col min="10246" max="10246" width="8.28515625" customWidth="1"/>
    <col min="10247" max="10247" width="10.85546875" customWidth="1"/>
    <col min="10248" max="10248" width="8.85546875" customWidth="1"/>
    <col min="10249" max="10249" width="13.140625" customWidth="1"/>
    <col min="10250" max="10250" width="10.28515625" customWidth="1"/>
    <col min="10251" max="10251" width="10" customWidth="1"/>
    <col min="10253" max="10253" width="0.42578125" customWidth="1"/>
    <col min="10254" max="10254" width="0.5703125" customWidth="1"/>
    <col min="10257" max="10257" width="0.42578125" customWidth="1"/>
    <col min="10258" max="10258" width="0.28515625" customWidth="1"/>
    <col min="10497" max="10497" width="1.28515625" customWidth="1"/>
    <col min="10498" max="10498" width="1" customWidth="1"/>
    <col min="10499" max="10499" width="10.7109375" bestFit="1" customWidth="1"/>
    <col min="10500" max="10500" width="13.85546875" customWidth="1"/>
    <col min="10501" max="10501" width="8.5703125" customWidth="1"/>
    <col min="10502" max="10502" width="8.28515625" customWidth="1"/>
    <col min="10503" max="10503" width="10.85546875" customWidth="1"/>
    <col min="10504" max="10504" width="8.85546875" customWidth="1"/>
    <col min="10505" max="10505" width="13.140625" customWidth="1"/>
    <col min="10506" max="10506" width="10.28515625" customWidth="1"/>
    <col min="10507" max="10507" width="10" customWidth="1"/>
    <col min="10509" max="10509" width="0.42578125" customWidth="1"/>
    <col min="10510" max="10510" width="0.5703125" customWidth="1"/>
    <col min="10513" max="10513" width="0.42578125" customWidth="1"/>
    <col min="10514" max="10514" width="0.28515625" customWidth="1"/>
    <col min="10753" max="10753" width="1.28515625" customWidth="1"/>
    <col min="10754" max="10754" width="1" customWidth="1"/>
    <col min="10755" max="10755" width="10.7109375" bestFit="1" customWidth="1"/>
    <col min="10756" max="10756" width="13.85546875" customWidth="1"/>
    <col min="10757" max="10757" width="8.5703125" customWidth="1"/>
    <col min="10758" max="10758" width="8.28515625" customWidth="1"/>
    <col min="10759" max="10759" width="10.85546875" customWidth="1"/>
    <col min="10760" max="10760" width="8.85546875" customWidth="1"/>
    <col min="10761" max="10761" width="13.140625" customWidth="1"/>
    <col min="10762" max="10762" width="10.28515625" customWidth="1"/>
    <col min="10763" max="10763" width="10" customWidth="1"/>
    <col min="10765" max="10765" width="0.42578125" customWidth="1"/>
    <col min="10766" max="10766" width="0.5703125" customWidth="1"/>
    <col min="10769" max="10769" width="0.42578125" customWidth="1"/>
    <col min="10770" max="10770" width="0.28515625" customWidth="1"/>
    <col min="11009" max="11009" width="1.28515625" customWidth="1"/>
    <col min="11010" max="11010" width="1" customWidth="1"/>
    <col min="11011" max="11011" width="10.7109375" bestFit="1" customWidth="1"/>
    <col min="11012" max="11012" width="13.85546875" customWidth="1"/>
    <col min="11013" max="11013" width="8.5703125" customWidth="1"/>
    <col min="11014" max="11014" width="8.28515625" customWidth="1"/>
    <col min="11015" max="11015" width="10.85546875" customWidth="1"/>
    <col min="11016" max="11016" width="8.85546875" customWidth="1"/>
    <col min="11017" max="11017" width="13.140625" customWidth="1"/>
    <col min="11018" max="11018" width="10.28515625" customWidth="1"/>
    <col min="11019" max="11019" width="10" customWidth="1"/>
    <col min="11021" max="11021" width="0.42578125" customWidth="1"/>
    <col min="11022" max="11022" width="0.5703125" customWidth="1"/>
    <col min="11025" max="11025" width="0.42578125" customWidth="1"/>
    <col min="11026" max="11026" width="0.28515625" customWidth="1"/>
    <col min="11265" max="11265" width="1.28515625" customWidth="1"/>
    <col min="11266" max="11266" width="1" customWidth="1"/>
    <col min="11267" max="11267" width="10.7109375" bestFit="1" customWidth="1"/>
    <col min="11268" max="11268" width="13.85546875" customWidth="1"/>
    <col min="11269" max="11269" width="8.5703125" customWidth="1"/>
    <col min="11270" max="11270" width="8.28515625" customWidth="1"/>
    <col min="11271" max="11271" width="10.85546875" customWidth="1"/>
    <col min="11272" max="11272" width="8.85546875" customWidth="1"/>
    <col min="11273" max="11273" width="13.140625" customWidth="1"/>
    <col min="11274" max="11274" width="10.28515625" customWidth="1"/>
    <col min="11275" max="11275" width="10" customWidth="1"/>
    <col min="11277" max="11277" width="0.42578125" customWidth="1"/>
    <col min="11278" max="11278" width="0.5703125" customWidth="1"/>
    <col min="11281" max="11281" width="0.42578125" customWidth="1"/>
    <col min="11282" max="11282" width="0.28515625" customWidth="1"/>
    <col min="11521" max="11521" width="1.28515625" customWidth="1"/>
    <col min="11522" max="11522" width="1" customWidth="1"/>
    <col min="11523" max="11523" width="10.7109375" bestFit="1" customWidth="1"/>
    <col min="11524" max="11524" width="13.85546875" customWidth="1"/>
    <col min="11525" max="11525" width="8.5703125" customWidth="1"/>
    <col min="11526" max="11526" width="8.28515625" customWidth="1"/>
    <col min="11527" max="11527" width="10.85546875" customWidth="1"/>
    <col min="11528" max="11528" width="8.85546875" customWidth="1"/>
    <col min="11529" max="11529" width="13.140625" customWidth="1"/>
    <col min="11530" max="11530" width="10.28515625" customWidth="1"/>
    <col min="11531" max="11531" width="10" customWidth="1"/>
    <col min="11533" max="11533" width="0.42578125" customWidth="1"/>
    <col min="11534" max="11534" width="0.5703125" customWidth="1"/>
    <col min="11537" max="11537" width="0.42578125" customWidth="1"/>
    <col min="11538" max="11538" width="0.28515625" customWidth="1"/>
    <col min="11777" max="11777" width="1.28515625" customWidth="1"/>
    <col min="11778" max="11778" width="1" customWidth="1"/>
    <col min="11779" max="11779" width="10.7109375" bestFit="1" customWidth="1"/>
    <col min="11780" max="11780" width="13.85546875" customWidth="1"/>
    <col min="11781" max="11781" width="8.5703125" customWidth="1"/>
    <col min="11782" max="11782" width="8.28515625" customWidth="1"/>
    <col min="11783" max="11783" width="10.85546875" customWidth="1"/>
    <col min="11784" max="11784" width="8.85546875" customWidth="1"/>
    <col min="11785" max="11785" width="13.140625" customWidth="1"/>
    <col min="11786" max="11786" width="10.28515625" customWidth="1"/>
    <col min="11787" max="11787" width="10" customWidth="1"/>
    <col min="11789" max="11789" width="0.42578125" customWidth="1"/>
    <col min="11790" max="11790" width="0.5703125" customWidth="1"/>
    <col min="11793" max="11793" width="0.42578125" customWidth="1"/>
    <col min="11794" max="11794" width="0.28515625" customWidth="1"/>
    <col min="12033" max="12033" width="1.28515625" customWidth="1"/>
    <col min="12034" max="12034" width="1" customWidth="1"/>
    <col min="12035" max="12035" width="10.7109375" bestFit="1" customWidth="1"/>
    <col min="12036" max="12036" width="13.85546875" customWidth="1"/>
    <col min="12037" max="12037" width="8.5703125" customWidth="1"/>
    <col min="12038" max="12038" width="8.28515625" customWidth="1"/>
    <col min="12039" max="12039" width="10.85546875" customWidth="1"/>
    <col min="12040" max="12040" width="8.85546875" customWidth="1"/>
    <col min="12041" max="12041" width="13.140625" customWidth="1"/>
    <col min="12042" max="12042" width="10.28515625" customWidth="1"/>
    <col min="12043" max="12043" width="10" customWidth="1"/>
    <col min="12045" max="12045" width="0.42578125" customWidth="1"/>
    <col min="12046" max="12046" width="0.5703125" customWidth="1"/>
    <col min="12049" max="12049" width="0.42578125" customWidth="1"/>
    <col min="12050" max="12050" width="0.28515625" customWidth="1"/>
    <col min="12289" max="12289" width="1.28515625" customWidth="1"/>
    <col min="12290" max="12290" width="1" customWidth="1"/>
    <col min="12291" max="12291" width="10.7109375" bestFit="1" customWidth="1"/>
    <col min="12292" max="12292" width="13.85546875" customWidth="1"/>
    <col min="12293" max="12293" width="8.5703125" customWidth="1"/>
    <col min="12294" max="12294" width="8.28515625" customWidth="1"/>
    <col min="12295" max="12295" width="10.85546875" customWidth="1"/>
    <col min="12296" max="12296" width="8.85546875" customWidth="1"/>
    <col min="12297" max="12297" width="13.140625" customWidth="1"/>
    <col min="12298" max="12298" width="10.28515625" customWidth="1"/>
    <col min="12299" max="12299" width="10" customWidth="1"/>
    <col min="12301" max="12301" width="0.42578125" customWidth="1"/>
    <col min="12302" max="12302" width="0.5703125" customWidth="1"/>
    <col min="12305" max="12305" width="0.42578125" customWidth="1"/>
    <col min="12306" max="12306" width="0.28515625" customWidth="1"/>
    <col min="12545" max="12545" width="1.28515625" customWidth="1"/>
    <col min="12546" max="12546" width="1" customWidth="1"/>
    <col min="12547" max="12547" width="10.7109375" bestFit="1" customWidth="1"/>
    <col min="12548" max="12548" width="13.85546875" customWidth="1"/>
    <col min="12549" max="12549" width="8.5703125" customWidth="1"/>
    <col min="12550" max="12550" width="8.28515625" customWidth="1"/>
    <col min="12551" max="12551" width="10.85546875" customWidth="1"/>
    <col min="12552" max="12552" width="8.85546875" customWidth="1"/>
    <col min="12553" max="12553" width="13.140625" customWidth="1"/>
    <col min="12554" max="12554" width="10.28515625" customWidth="1"/>
    <col min="12555" max="12555" width="10" customWidth="1"/>
    <col min="12557" max="12557" width="0.42578125" customWidth="1"/>
    <col min="12558" max="12558" width="0.5703125" customWidth="1"/>
    <col min="12561" max="12561" width="0.42578125" customWidth="1"/>
    <col min="12562" max="12562" width="0.28515625" customWidth="1"/>
    <col min="12801" max="12801" width="1.28515625" customWidth="1"/>
    <col min="12802" max="12802" width="1" customWidth="1"/>
    <col min="12803" max="12803" width="10.7109375" bestFit="1" customWidth="1"/>
    <col min="12804" max="12804" width="13.85546875" customWidth="1"/>
    <col min="12805" max="12805" width="8.5703125" customWidth="1"/>
    <col min="12806" max="12806" width="8.28515625" customWidth="1"/>
    <col min="12807" max="12807" width="10.85546875" customWidth="1"/>
    <col min="12808" max="12808" width="8.85546875" customWidth="1"/>
    <col min="12809" max="12809" width="13.140625" customWidth="1"/>
    <col min="12810" max="12810" width="10.28515625" customWidth="1"/>
    <col min="12811" max="12811" width="10" customWidth="1"/>
    <col min="12813" max="12813" width="0.42578125" customWidth="1"/>
    <col min="12814" max="12814" width="0.5703125" customWidth="1"/>
    <col min="12817" max="12817" width="0.42578125" customWidth="1"/>
    <col min="12818" max="12818" width="0.28515625" customWidth="1"/>
    <col min="13057" max="13057" width="1.28515625" customWidth="1"/>
    <col min="13058" max="13058" width="1" customWidth="1"/>
    <col min="13059" max="13059" width="10.7109375" bestFit="1" customWidth="1"/>
    <col min="13060" max="13060" width="13.85546875" customWidth="1"/>
    <col min="13061" max="13061" width="8.5703125" customWidth="1"/>
    <col min="13062" max="13062" width="8.28515625" customWidth="1"/>
    <col min="13063" max="13063" width="10.85546875" customWidth="1"/>
    <col min="13064" max="13064" width="8.85546875" customWidth="1"/>
    <col min="13065" max="13065" width="13.140625" customWidth="1"/>
    <col min="13066" max="13066" width="10.28515625" customWidth="1"/>
    <col min="13067" max="13067" width="10" customWidth="1"/>
    <col min="13069" max="13069" width="0.42578125" customWidth="1"/>
    <col min="13070" max="13070" width="0.5703125" customWidth="1"/>
    <col min="13073" max="13073" width="0.42578125" customWidth="1"/>
    <col min="13074" max="13074" width="0.28515625" customWidth="1"/>
    <col min="13313" max="13313" width="1.28515625" customWidth="1"/>
    <col min="13314" max="13314" width="1" customWidth="1"/>
    <col min="13315" max="13315" width="10.7109375" bestFit="1" customWidth="1"/>
    <col min="13316" max="13316" width="13.85546875" customWidth="1"/>
    <col min="13317" max="13317" width="8.5703125" customWidth="1"/>
    <col min="13318" max="13318" width="8.28515625" customWidth="1"/>
    <col min="13319" max="13319" width="10.85546875" customWidth="1"/>
    <col min="13320" max="13320" width="8.85546875" customWidth="1"/>
    <col min="13321" max="13321" width="13.140625" customWidth="1"/>
    <col min="13322" max="13322" width="10.28515625" customWidth="1"/>
    <col min="13323" max="13323" width="10" customWidth="1"/>
    <col min="13325" max="13325" width="0.42578125" customWidth="1"/>
    <col min="13326" max="13326" width="0.5703125" customWidth="1"/>
    <col min="13329" max="13329" width="0.42578125" customWidth="1"/>
    <col min="13330" max="13330" width="0.28515625" customWidth="1"/>
    <col min="13569" max="13569" width="1.28515625" customWidth="1"/>
    <col min="13570" max="13570" width="1" customWidth="1"/>
    <col min="13571" max="13571" width="10.7109375" bestFit="1" customWidth="1"/>
    <col min="13572" max="13572" width="13.85546875" customWidth="1"/>
    <col min="13573" max="13573" width="8.5703125" customWidth="1"/>
    <col min="13574" max="13574" width="8.28515625" customWidth="1"/>
    <col min="13575" max="13575" width="10.85546875" customWidth="1"/>
    <col min="13576" max="13576" width="8.85546875" customWidth="1"/>
    <col min="13577" max="13577" width="13.140625" customWidth="1"/>
    <col min="13578" max="13578" width="10.28515625" customWidth="1"/>
    <col min="13579" max="13579" width="10" customWidth="1"/>
    <col min="13581" max="13581" width="0.42578125" customWidth="1"/>
    <col min="13582" max="13582" width="0.5703125" customWidth="1"/>
    <col min="13585" max="13585" width="0.42578125" customWidth="1"/>
    <col min="13586" max="13586" width="0.28515625" customWidth="1"/>
    <col min="13825" max="13825" width="1.28515625" customWidth="1"/>
    <col min="13826" max="13826" width="1" customWidth="1"/>
    <col min="13827" max="13827" width="10.7109375" bestFit="1" customWidth="1"/>
    <col min="13828" max="13828" width="13.85546875" customWidth="1"/>
    <col min="13829" max="13829" width="8.5703125" customWidth="1"/>
    <col min="13830" max="13830" width="8.28515625" customWidth="1"/>
    <col min="13831" max="13831" width="10.85546875" customWidth="1"/>
    <col min="13832" max="13832" width="8.85546875" customWidth="1"/>
    <col min="13833" max="13833" width="13.140625" customWidth="1"/>
    <col min="13834" max="13834" width="10.28515625" customWidth="1"/>
    <col min="13835" max="13835" width="10" customWidth="1"/>
    <col min="13837" max="13837" width="0.42578125" customWidth="1"/>
    <col min="13838" max="13838" width="0.5703125" customWidth="1"/>
    <col min="13841" max="13841" width="0.42578125" customWidth="1"/>
    <col min="13842" max="13842" width="0.28515625" customWidth="1"/>
    <col min="14081" max="14081" width="1.28515625" customWidth="1"/>
    <col min="14082" max="14082" width="1" customWidth="1"/>
    <col min="14083" max="14083" width="10.7109375" bestFit="1" customWidth="1"/>
    <col min="14084" max="14084" width="13.85546875" customWidth="1"/>
    <col min="14085" max="14085" width="8.5703125" customWidth="1"/>
    <col min="14086" max="14086" width="8.28515625" customWidth="1"/>
    <col min="14087" max="14087" width="10.85546875" customWidth="1"/>
    <col min="14088" max="14088" width="8.85546875" customWidth="1"/>
    <col min="14089" max="14089" width="13.140625" customWidth="1"/>
    <col min="14090" max="14090" width="10.28515625" customWidth="1"/>
    <col min="14091" max="14091" width="10" customWidth="1"/>
    <col min="14093" max="14093" width="0.42578125" customWidth="1"/>
    <col min="14094" max="14094" width="0.5703125" customWidth="1"/>
    <col min="14097" max="14097" width="0.42578125" customWidth="1"/>
    <col min="14098" max="14098" width="0.28515625" customWidth="1"/>
    <col min="14337" max="14337" width="1.28515625" customWidth="1"/>
    <col min="14338" max="14338" width="1" customWidth="1"/>
    <col min="14339" max="14339" width="10.7109375" bestFit="1" customWidth="1"/>
    <col min="14340" max="14340" width="13.85546875" customWidth="1"/>
    <col min="14341" max="14341" width="8.5703125" customWidth="1"/>
    <col min="14342" max="14342" width="8.28515625" customWidth="1"/>
    <col min="14343" max="14343" width="10.85546875" customWidth="1"/>
    <col min="14344" max="14344" width="8.85546875" customWidth="1"/>
    <col min="14345" max="14345" width="13.140625" customWidth="1"/>
    <col min="14346" max="14346" width="10.28515625" customWidth="1"/>
    <col min="14347" max="14347" width="10" customWidth="1"/>
    <col min="14349" max="14349" width="0.42578125" customWidth="1"/>
    <col min="14350" max="14350" width="0.5703125" customWidth="1"/>
    <col min="14353" max="14353" width="0.42578125" customWidth="1"/>
    <col min="14354" max="14354" width="0.28515625" customWidth="1"/>
    <col min="14593" max="14593" width="1.28515625" customWidth="1"/>
    <col min="14594" max="14594" width="1" customWidth="1"/>
    <col min="14595" max="14595" width="10.7109375" bestFit="1" customWidth="1"/>
    <col min="14596" max="14596" width="13.85546875" customWidth="1"/>
    <col min="14597" max="14597" width="8.5703125" customWidth="1"/>
    <col min="14598" max="14598" width="8.28515625" customWidth="1"/>
    <col min="14599" max="14599" width="10.85546875" customWidth="1"/>
    <col min="14600" max="14600" width="8.85546875" customWidth="1"/>
    <col min="14601" max="14601" width="13.140625" customWidth="1"/>
    <col min="14602" max="14602" width="10.28515625" customWidth="1"/>
    <col min="14603" max="14603" width="10" customWidth="1"/>
    <col min="14605" max="14605" width="0.42578125" customWidth="1"/>
    <col min="14606" max="14606" width="0.5703125" customWidth="1"/>
    <col min="14609" max="14609" width="0.42578125" customWidth="1"/>
    <col min="14610" max="14610" width="0.28515625" customWidth="1"/>
    <col min="14849" max="14849" width="1.28515625" customWidth="1"/>
    <col min="14850" max="14850" width="1" customWidth="1"/>
    <col min="14851" max="14851" width="10.7109375" bestFit="1" customWidth="1"/>
    <col min="14852" max="14852" width="13.85546875" customWidth="1"/>
    <col min="14853" max="14853" width="8.5703125" customWidth="1"/>
    <col min="14854" max="14854" width="8.28515625" customWidth="1"/>
    <col min="14855" max="14855" width="10.85546875" customWidth="1"/>
    <col min="14856" max="14856" width="8.85546875" customWidth="1"/>
    <col min="14857" max="14857" width="13.140625" customWidth="1"/>
    <col min="14858" max="14858" width="10.28515625" customWidth="1"/>
    <col min="14859" max="14859" width="10" customWidth="1"/>
    <col min="14861" max="14861" width="0.42578125" customWidth="1"/>
    <col min="14862" max="14862" width="0.5703125" customWidth="1"/>
    <col min="14865" max="14865" width="0.42578125" customWidth="1"/>
    <col min="14866" max="14866" width="0.28515625" customWidth="1"/>
    <col min="15105" max="15105" width="1.28515625" customWidth="1"/>
    <col min="15106" max="15106" width="1" customWidth="1"/>
    <col min="15107" max="15107" width="10.7109375" bestFit="1" customWidth="1"/>
    <col min="15108" max="15108" width="13.85546875" customWidth="1"/>
    <col min="15109" max="15109" width="8.5703125" customWidth="1"/>
    <col min="15110" max="15110" width="8.28515625" customWidth="1"/>
    <col min="15111" max="15111" width="10.85546875" customWidth="1"/>
    <col min="15112" max="15112" width="8.85546875" customWidth="1"/>
    <col min="15113" max="15113" width="13.140625" customWidth="1"/>
    <col min="15114" max="15114" width="10.28515625" customWidth="1"/>
    <col min="15115" max="15115" width="10" customWidth="1"/>
    <col min="15117" max="15117" width="0.42578125" customWidth="1"/>
    <col min="15118" max="15118" width="0.5703125" customWidth="1"/>
    <col min="15121" max="15121" width="0.42578125" customWidth="1"/>
    <col min="15122" max="15122" width="0.28515625" customWidth="1"/>
    <col min="15361" max="15361" width="1.28515625" customWidth="1"/>
    <col min="15362" max="15362" width="1" customWidth="1"/>
    <col min="15363" max="15363" width="10.7109375" bestFit="1" customWidth="1"/>
    <col min="15364" max="15364" width="13.85546875" customWidth="1"/>
    <col min="15365" max="15365" width="8.5703125" customWidth="1"/>
    <col min="15366" max="15366" width="8.28515625" customWidth="1"/>
    <col min="15367" max="15367" width="10.85546875" customWidth="1"/>
    <col min="15368" max="15368" width="8.85546875" customWidth="1"/>
    <col min="15369" max="15369" width="13.140625" customWidth="1"/>
    <col min="15370" max="15370" width="10.28515625" customWidth="1"/>
    <col min="15371" max="15371" width="10" customWidth="1"/>
    <col min="15373" max="15373" width="0.42578125" customWidth="1"/>
    <col min="15374" max="15374" width="0.5703125" customWidth="1"/>
    <col min="15377" max="15377" width="0.42578125" customWidth="1"/>
    <col min="15378" max="15378" width="0.28515625" customWidth="1"/>
    <col min="15617" max="15617" width="1.28515625" customWidth="1"/>
    <col min="15618" max="15618" width="1" customWidth="1"/>
    <col min="15619" max="15619" width="10.7109375" bestFit="1" customWidth="1"/>
    <col min="15620" max="15620" width="13.85546875" customWidth="1"/>
    <col min="15621" max="15621" width="8.5703125" customWidth="1"/>
    <col min="15622" max="15622" width="8.28515625" customWidth="1"/>
    <col min="15623" max="15623" width="10.85546875" customWidth="1"/>
    <col min="15624" max="15624" width="8.85546875" customWidth="1"/>
    <col min="15625" max="15625" width="13.140625" customWidth="1"/>
    <col min="15626" max="15626" width="10.28515625" customWidth="1"/>
    <col min="15627" max="15627" width="10" customWidth="1"/>
    <col min="15629" max="15629" width="0.42578125" customWidth="1"/>
    <col min="15630" max="15630" width="0.5703125" customWidth="1"/>
    <col min="15633" max="15633" width="0.42578125" customWidth="1"/>
    <col min="15634" max="15634" width="0.28515625" customWidth="1"/>
    <col min="15873" max="15873" width="1.28515625" customWidth="1"/>
    <col min="15874" max="15874" width="1" customWidth="1"/>
    <col min="15875" max="15875" width="10.7109375" bestFit="1" customWidth="1"/>
    <col min="15876" max="15876" width="13.85546875" customWidth="1"/>
    <col min="15877" max="15877" width="8.5703125" customWidth="1"/>
    <col min="15878" max="15878" width="8.28515625" customWidth="1"/>
    <col min="15879" max="15879" width="10.85546875" customWidth="1"/>
    <col min="15880" max="15880" width="8.85546875" customWidth="1"/>
    <col min="15881" max="15881" width="13.140625" customWidth="1"/>
    <col min="15882" max="15882" width="10.28515625" customWidth="1"/>
    <col min="15883" max="15883" width="10" customWidth="1"/>
    <col min="15885" max="15885" width="0.42578125" customWidth="1"/>
    <col min="15886" max="15886" width="0.5703125" customWidth="1"/>
    <col min="15889" max="15889" width="0.42578125" customWidth="1"/>
    <col min="15890" max="15890" width="0.28515625" customWidth="1"/>
    <col min="16129" max="16129" width="1.28515625" customWidth="1"/>
    <col min="16130" max="16130" width="1" customWidth="1"/>
    <col min="16131" max="16131" width="10.7109375" bestFit="1" customWidth="1"/>
    <col min="16132" max="16132" width="13.85546875" customWidth="1"/>
    <col min="16133" max="16133" width="8.5703125" customWidth="1"/>
    <col min="16134" max="16134" width="8.28515625" customWidth="1"/>
    <col min="16135" max="16135" width="10.85546875" customWidth="1"/>
    <col min="16136" max="16136" width="8.85546875" customWidth="1"/>
    <col min="16137" max="16137" width="13.140625" customWidth="1"/>
    <col min="16138" max="16138" width="10.28515625" customWidth="1"/>
    <col min="16139" max="16139" width="10" customWidth="1"/>
    <col min="16141" max="16141" width="0.42578125" customWidth="1"/>
    <col min="16142" max="16142" width="0.5703125" customWidth="1"/>
    <col min="16145" max="16145" width="0.42578125" customWidth="1"/>
    <col min="16146" max="16146" width="0.28515625" customWidth="1"/>
  </cols>
  <sheetData>
    <row r="1" spans="3:19" ht="15" customHeight="1" x14ac:dyDescent="0.25">
      <c r="C1" s="135" t="s">
        <v>0</v>
      </c>
      <c r="D1" s="136"/>
      <c r="E1" s="136"/>
      <c r="F1" s="136"/>
      <c r="G1" s="136"/>
      <c r="H1" s="136"/>
      <c r="I1" s="136"/>
      <c r="J1" s="136"/>
      <c r="K1" s="137"/>
      <c r="M1" s="144" t="s">
        <v>1</v>
      </c>
      <c r="N1" s="145"/>
      <c r="O1" s="145"/>
      <c r="P1" s="146"/>
    </row>
    <row r="2" spans="3:19" ht="9" customHeight="1" x14ac:dyDescent="0.25">
      <c r="C2" s="138"/>
      <c r="D2" s="139"/>
      <c r="E2" s="139"/>
      <c r="F2" s="139"/>
      <c r="G2" s="139"/>
      <c r="H2" s="139"/>
      <c r="I2" s="139"/>
      <c r="J2" s="139"/>
      <c r="K2" s="140"/>
      <c r="M2" s="147"/>
      <c r="N2" s="148"/>
      <c r="O2" s="148"/>
      <c r="P2" s="149"/>
    </row>
    <row r="3" spans="3:19" ht="9" customHeight="1" x14ac:dyDescent="0.25">
      <c r="C3" s="141"/>
      <c r="D3" s="142"/>
      <c r="E3" s="142"/>
      <c r="F3" s="139"/>
      <c r="G3" s="142"/>
      <c r="H3" s="142"/>
      <c r="I3" s="139"/>
      <c r="J3" s="139"/>
      <c r="K3" s="143"/>
      <c r="M3" s="150"/>
      <c r="N3" s="151"/>
      <c r="O3" s="151"/>
      <c r="P3" s="152"/>
    </row>
    <row r="4" spans="3:19" ht="17.25" customHeight="1" x14ac:dyDescent="0.25">
      <c r="F4" s="17" t="s">
        <v>2</v>
      </c>
      <c r="G4" s="13">
        <v>0.33333333333333331</v>
      </c>
      <c r="I4" s="19" t="s">
        <v>3</v>
      </c>
      <c r="J4" s="20">
        <f>SUM($I$9:$I$39)</f>
        <v>0</v>
      </c>
      <c r="M4" s="144"/>
      <c r="N4" s="145"/>
      <c r="O4" s="145"/>
      <c r="P4" s="146"/>
      <c r="S4" s="12"/>
    </row>
    <row r="5" spans="3:19" ht="17.25" customHeight="1" x14ac:dyDescent="0.25">
      <c r="C5" s="2" t="s">
        <v>4</v>
      </c>
      <c r="D5" s="10" t="s">
        <v>31</v>
      </c>
      <c r="F5" s="18" t="s">
        <v>6</v>
      </c>
      <c r="G5" s="16">
        <f>SUM(J9:J39,K9:K39)</f>
        <v>0</v>
      </c>
      <c r="I5" s="19" t="s">
        <v>7</v>
      </c>
      <c r="J5" s="20">
        <f>SUM($J$9:$J$39)</f>
        <v>0</v>
      </c>
    </row>
    <row r="6" spans="3:19" ht="17.25" customHeight="1" x14ac:dyDescent="0.25">
      <c r="D6" s="1"/>
      <c r="F6" s="15"/>
      <c r="G6" s="14"/>
      <c r="I6" s="19" t="s">
        <v>8</v>
      </c>
      <c r="J6" s="20">
        <f>SUM($K$9:$K$39)</f>
        <v>0</v>
      </c>
    </row>
    <row r="7" spans="3:19" ht="9" customHeight="1" x14ac:dyDescent="0.25">
      <c r="C7" s="8"/>
      <c r="D7" s="9"/>
      <c r="E7" s="8"/>
      <c r="F7" s="5"/>
    </row>
    <row r="8" spans="3:19" ht="18.75" customHeight="1" x14ac:dyDescent="0.25">
      <c r="C8" s="2" t="s">
        <v>9</v>
      </c>
      <c r="D8" s="2" t="s">
        <v>10</v>
      </c>
      <c r="E8" s="2" t="s">
        <v>11</v>
      </c>
      <c r="F8" s="2" t="s">
        <v>12</v>
      </c>
      <c r="G8" s="2" t="s">
        <v>11</v>
      </c>
      <c r="H8" s="2" t="s">
        <v>12</v>
      </c>
      <c r="I8" s="2" t="s">
        <v>13</v>
      </c>
      <c r="J8" s="2" t="s">
        <v>14</v>
      </c>
      <c r="K8" s="11" t="s">
        <v>15</v>
      </c>
      <c r="L8" s="153"/>
      <c r="Q8" t="s">
        <v>19</v>
      </c>
      <c r="R8" s="154">
        <v>41639</v>
      </c>
    </row>
    <row r="9" spans="3:19" x14ac:dyDescent="0.25">
      <c r="C9" s="6">
        <f>IFERROR(VLOOKUP(D$5,$Q$8:$R$19,2,0),"")</f>
        <v>41608</v>
      </c>
      <c r="D9" s="6" t="str">
        <f>PROPER(TEXT(C9,"DDDD"))</f>
        <v>Sexta-Feira</v>
      </c>
      <c r="E9" s="21"/>
      <c r="F9" s="21"/>
      <c r="G9" s="21"/>
      <c r="H9" s="21"/>
      <c r="I9" s="24" t="str">
        <f t="shared" ref="I9:I39" si="0">IF(OR(E9="",F9="",G9="",H9=""),"",(H9-E9)-(G9-F9))</f>
        <v/>
      </c>
      <c r="J9" s="21" t="str">
        <f>IF($I9="","",IF($I9=$G$4,"0:00",IF($I9&gt;=$N$9,$I9-$G$4,)))</f>
        <v/>
      </c>
      <c r="K9" s="21" t="str">
        <f>IF($I9="","", IF($I9=$G$4,"0:00", IF($I9&lt;=$N$10,$I9-$G$4,)))</f>
        <v/>
      </c>
      <c r="L9" s="12"/>
      <c r="M9" t="s">
        <v>20</v>
      </c>
      <c r="N9" s="12">
        <v>0.34027777777777773</v>
      </c>
      <c r="Q9" t="s">
        <v>21</v>
      </c>
      <c r="R9" s="154">
        <v>41670</v>
      </c>
    </row>
    <row r="10" spans="3:19" x14ac:dyDescent="0.25">
      <c r="C10" s="7">
        <f>C9+1</f>
        <v>41609</v>
      </c>
      <c r="D10" s="7" t="str">
        <f t="shared" ref="D10:D39" si="1">PROPER(TEXT(C10,"DDDD"))</f>
        <v>Sábado</v>
      </c>
      <c r="E10" s="29"/>
      <c r="F10" s="29"/>
      <c r="G10" s="29"/>
      <c r="H10" s="29"/>
      <c r="I10" s="25" t="str">
        <f t="shared" si="0"/>
        <v/>
      </c>
      <c r="J10" s="22" t="str">
        <f t="shared" ref="J10:J39" si="2">IF($I10="","",IF($I10=$G$4,"0:00",IF($I10&gt;=$N$9,$I10-$G$4,)))</f>
        <v/>
      </c>
      <c r="K10" s="22" t="str">
        <f t="shared" ref="K10:K39" si="3">IF($I10="","", IF($I10=$G$4,"0:00", IF($I10&lt;=$N$10,$I10-$G$4,)))</f>
        <v/>
      </c>
      <c r="L10" s="12"/>
      <c r="M10" t="s">
        <v>22</v>
      </c>
      <c r="N10" s="12">
        <v>0.32569444444444445</v>
      </c>
      <c r="Q10" t="s">
        <v>23</v>
      </c>
      <c r="R10" s="154">
        <v>41698</v>
      </c>
    </row>
    <row r="11" spans="3:19" x14ac:dyDescent="0.25">
      <c r="C11" s="7">
        <f t="shared" ref="C11:C39" si="4">C10+1</f>
        <v>41610</v>
      </c>
      <c r="D11" s="7" t="str">
        <f t="shared" si="1"/>
        <v>Domingo</v>
      </c>
      <c r="E11" s="29"/>
      <c r="F11" s="29"/>
      <c r="G11" s="29"/>
      <c r="H11" s="29"/>
      <c r="I11" s="25" t="str">
        <f t="shared" si="0"/>
        <v/>
      </c>
      <c r="J11" s="25" t="str">
        <f t="shared" si="2"/>
        <v/>
      </c>
      <c r="K11" s="22" t="str">
        <f t="shared" si="3"/>
        <v/>
      </c>
      <c r="Q11" t="s">
        <v>24</v>
      </c>
      <c r="R11" s="154">
        <v>41729</v>
      </c>
    </row>
    <row r="12" spans="3:19" x14ac:dyDescent="0.25">
      <c r="C12" s="6">
        <f t="shared" si="4"/>
        <v>41611</v>
      </c>
      <c r="D12" s="6" t="str">
        <f t="shared" si="1"/>
        <v>Segunda-Feira</v>
      </c>
      <c r="E12" s="26"/>
      <c r="F12" s="38"/>
      <c r="G12" s="26"/>
      <c r="H12" s="26"/>
      <c r="I12" s="24" t="str">
        <f t="shared" si="0"/>
        <v/>
      </c>
      <c r="J12" s="24" t="str">
        <f t="shared" si="2"/>
        <v/>
      </c>
      <c r="K12" s="21" t="str">
        <f t="shared" si="3"/>
        <v/>
      </c>
      <c r="Q12" t="s">
        <v>25</v>
      </c>
      <c r="R12" s="154">
        <v>41759</v>
      </c>
    </row>
    <row r="13" spans="3:19" x14ac:dyDescent="0.25">
      <c r="C13" s="6">
        <f t="shared" si="4"/>
        <v>41612</v>
      </c>
      <c r="D13" s="6" t="str">
        <f t="shared" si="1"/>
        <v>Terça-Feira</v>
      </c>
      <c r="E13" s="21"/>
      <c r="F13" s="21"/>
      <c r="G13" s="21"/>
      <c r="H13" s="21"/>
      <c r="I13" s="24" t="str">
        <f t="shared" si="0"/>
        <v/>
      </c>
      <c r="J13" s="21" t="str">
        <f t="shared" si="2"/>
        <v/>
      </c>
      <c r="K13" s="21" t="str">
        <f t="shared" si="3"/>
        <v/>
      </c>
      <c r="L13" s="12"/>
      <c r="Q13" t="s">
        <v>26</v>
      </c>
      <c r="R13" s="154">
        <v>41790</v>
      </c>
    </row>
    <row r="14" spans="3:19" x14ac:dyDescent="0.25">
      <c r="C14" s="6">
        <f t="shared" si="4"/>
        <v>41613</v>
      </c>
      <c r="D14" s="6" t="str">
        <f t="shared" si="1"/>
        <v>Quarta-Feira</v>
      </c>
      <c r="E14" s="26"/>
      <c r="F14" s="26"/>
      <c r="G14" s="26"/>
      <c r="H14" s="26"/>
      <c r="I14" s="24" t="str">
        <f t="shared" si="0"/>
        <v/>
      </c>
      <c r="J14" s="21" t="str">
        <f t="shared" si="2"/>
        <v/>
      </c>
      <c r="K14" s="21" t="str">
        <f t="shared" si="3"/>
        <v/>
      </c>
      <c r="L14" s="12"/>
      <c r="Q14" t="s">
        <v>27</v>
      </c>
      <c r="R14" s="154">
        <v>41820</v>
      </c>
    </row>
    <row r="15" spans="3:19" x14ac:dyDescent="0.25">
      <c r="C15" s="6">
        <f t="shared" si="4"/>
        <v>41614</v>
      </c>
      <c r="D15" s="6" t="str">
        <f t="shared" si="1"/>
        <v>Quinta-Feira</v>
      </c>
      <c r="E15" s="21"/>
      <c r="F15" s="21"/>
      <c r="G15" s="21"/>
      <c r="H15" s="21"/>
      <c r="I15" s="24" t="str">
        <f t="shared" si="0"/>
        <v/>
      </c>
      <c r="J15" s="21" t="str">
        <f t="shared" si="2"/>
        <v/>
      </c>
      <c r="K15" s="21" t="str">
        <f t="shared" si="3"/>
        <v/>
      </c>
      <c r="L15" s="12"/>
      <c r="M15" s="12"/>
      <c r="Q15" t="s">
        <v>28</v>
      </c>
      <c r="R15" s="154">
        <v>41851</v>
      </c>
    </row>
    <row r="16" spans="3:19" x14ac:dyDescent="0.25">
      <c r="C16" s="6">
        <f t="shared" si="4"/>
        <v>41615</v>
      </c>
      <c r="D16" s="6" t="str">
        <f t="shared" si="1"/>
        <v>Sexta-Feira</v>
      </c>
      <c r="E16" s="23"/>
      <c r="F16" s="23"/>
      <c r="G16" s="23"/>
      <c r="H16" s="23"/>
      <c r="I16" s="24" t="str">
        <f t="shared" si="0"/>
        <v/>
      </c>
      <c r="J16" s="21" t="str">
        <f t="shared" si="2"/>
        <v/>
      </c>
      <c r="K16" s="21" t="str">
        <f t="shared" si="3"/>
        <v/>
      </c>
      <c r="L16" s="12"/>
      <c r="Q16" t="s">
        <v>5</v>
      </c>
      <c r="R16" s="154">
        <v>41882</v>
      </c>
    </row>
    <row r="17" spans="3:18" x14ac:dyDescent="0.25">
      <c r="C17" s="7">
        <f t="shared" si="4"/>
        <v>41616</v>
      </c>
      <c r="D17" s="7" t="str">
        <f t="shared" si="1"/>
        <v>Sábado</v>
      </c>
      <c r="E17" s="29"/>
      <c r="F17" s="29"/>
      <c r="G17" s="29"/>
      <c r="H17" s="29"/>
      <c r="I17" s="25" t="str">
        <f t="shared" si="0"/>
        <v/>
      </c>
      <c r="J17" s="22" t="str">
        <f t="shared" si="2"/>
        <v/>
      </c>
      <c r="K17" s="22" t="str">
        <f t="shared" si="3"/>
        <v/>
      </c>
      <c r="L17" s="12"/>
      <c r="Q17" t="s">
        <v>29</v>
      </c>
      <c r="R17" s="154">
        <v>41912</v>
      </c>
    </row>
    <row r="18" spans="3:18" x14ac:dyDescent="0.25">
      <c r="C18" s="7">
        <f t="shared" si="4"/>
        <v>41617</v>
      </c>
      <c r="D18" s="7" t="str">
        <f t="shared" si="1"/>
        <v>Domingo</v>
      </c>
      <c r="E18" s="27"/>
      <c r="F18" s="27"/>
      <c r="G18" s="27"/>
      <c r="H18" s="27"/>
      <c r="I18" s="25" t="str">
        <f t="shared" si="0"/>
        <v/>
      </c>
      <c r="J18" s="22" t="str">
        <f t="shared" si="2"/>
        <v/>
      </c>
      <c r="K18" s="22" t="str">
        <f t="shared" si="3"/>
        <v/>
      </c>
      <c r="L18" s="12"/>
      <c r="Q18" t="s">
        <v>30</v>
      </c>
      <c r="R18" s="154">
        <v>41943</v>
      </c>
    </row>
    <row r="19" spans="3:18" x14ac:dyDescent="0.25">
      <c r="C19" s="6">
        <f t="shared" si="4"/>
        <v>41618</v>
      </c>
      <c r="D19" s="6" t="str">
        <f t="shared" si="1"/>
        <v>Segunda-Feira</v>
      </c>
      <c r="E19" s="23"/>
      <c r="F19" s="23"/>
      <c r="G19" s="23"/>
      <c r="H19" s="23"/>
      <c r="I19" s="24" t="str">
        <f t="shared" si="0"/>
        <v/>
      </c>
      <c r="J19" s="21" t="str">
        <f t="shared" si="2"/>
        <v/>
      </c>
      <c r="K19" s="21" t="str">
        <f>IF($I19="","", IF($I19=$G$4,"0:00", IF($I19&lt;=$N$10,$I19-$G$4,)))</f>
        <v/>
      </c>
      <c r="L19" s="12"/>
      <c r="Q19" t="s">
        <v>31</v>
      </c>
      <c r="R19" s="154">
        <v>41608</v>
      </c>
    </row>
    <row r="20" spans="3:18" x14ac:dyDescent="0.25">
      <c r="C20" s="6">
        <f t="shared" si="4"/>
        <v>41619</v>
      </c>
      <c r="D20" s="6" t="str">
        <f t="shared" si="1"/>
        <v>Terça-Feira</v>
      </c>
      <c r="E20" s="21"/>
      <c r="F20" s="21"/>
      <c r="G20" s="21"/>
      <c r="H20" s="21"/>
      <c r="I20" s="24" t="str">
        <f t="shared" si="0"/>
        <v/>
      </c>
      <c r="J20" s="21" t="str">
        <f t="shared" si="2"/>
        <v/>
      </c>
      <c r="K20" s="21" t="str">
        <f t="shared" si="3"/>
        <v/>
      </c>
      <c r="L20" s="12"/>
    </row>
    <row r="21" spans="3:18" x14ac:dyDescent="0.25">
      <c r="C21" s="6">
        <f t="shared" si="4"/>
        <v>41620</v>
      </c>
      <c r="D21" s="6" t="str">
        <f t="shared" si="1"/>
        <v>Quarta-Feira</v>
      </c>
      <c r="E21" s="26"/>
      <c r="F21" s="26"/>
      <c r="G21" s="26"/>
      <c r="H21" s="26"/>
      <c r="I21" s="24" t="str">
        <f t="shared" si="0"/>
        <v/>
      </c>
      <c r="J21" s="21" t="str">
        <f t="shared" si="2"/>
        <v/>
      </c>
      <c r="K21" s="21" t="str">
        <f t="shared" si="3"/>
        <v/>
      </c>
      <c r="L21" s="12"/>
      <c r="Q21" s="83"/>
    </row>
    <row r="22" spans="3:18" x14ac:dyDescent="0.25">
      <c r="C22" s="6">
        <f t="shared" si="4"/>
        <v>41621</v>
      </c>
      <c r="D22" s="6" t="str">
        <f t="shared" si="1"/>
        <v>Quinta-Feira</v>
      </c>
      <c r="E22" s="26"/>
      <c r="F22" s="26"/>
      <c r="G22" s="26"/>
      <c r="H22" s="26"/>
      <c r="I22" s="24" t="str">
        <f t="shared" si="0"/>
        <v/>
      </c>
      <c r="J22" s="21" t="str">
        <f t="shared" si="2"/>
        <v/>
      </c>
      <c r="K22" s="21" t="str">
        <f t="shared" si="3"/>
        <v/>
      </c>
      <c r="L22" s="12"/>
    </row>
    <row r="23" spans="3:18" x14ac:dyDescent="0.25">
      <c r="C23" s="6">
        <f t="shared" si="4"/>
        <v>41622</v>
      </c>
      <c r="D23" s="6" t="str">
        <f t="shared" si="1"/>
        <v>Sexta-Feira</v>
      </c>
      <c r="E23" s="23"/>
      <c r="F23" s="23"/>
      <c r="G23" s="23"/>
      <c r="H23" s="23"/>
      <c r="I23" s="24" t="str">
        <f t="shared" si="0"/>
        <v/>
      </c>
      <c r="J23" s="21" t="str">
        <f>IF($I23="","",IF($I23=$G$4,"0:00",IF($I23&gt;=$N$9,$I23-$G$4,)))</f>
        <v/>
      </c>
      <c r="K23" s="21" t="str">
        <f>IF($I23="","", IF($I23=$G$4,"0:00", IF($I23&lt;=$N$10,$I23-$G$4,)))</f>
        <v/>
      </c>
      <c r="L23" s="12"/>
    </row>
    <row r="24" spans="3:18" x14ac:dyDescent="0.25">
      <c r="C24" s="7">
        <f t="shared" si="4"/>
        <v>41623</v>
      </c>
      <c r="D24" s="7" t="str">
        <f t="shared" si="1"/>
        <v>Sábado</v>
      </c>
      <c r="E24" s="29"/>
      <c r="F24" s="29"/>
      <c r="G24" s="29"/>
      <c r="H24" s="29"/>
      <c r="I24" s="25" t="str">
        <f t="shared" si="0"/>
        <v/>
      </c>
      <c r="J24" s="22" t="str">
        <f>IF($I24="","",IF($I24=$G$4,"0:00",IF($I24&gt;=$N$9,$I24-$G$4,)))</f>
        <v/>
      </c>
      <c r="K24" s="22" t="str">
        <f t="shared" si="3"/>
        <v/>
      </c>
      <c r="L24" s="12"/>
    </row>
    <row r="25" spans="3:18" x14ac:dyDescent="0.25">
      <c r="C25" s="7">
        <f t="shared" si="4"/>
        <v>41624</v>
      </c>
      <c r="D25" s="7" t="str">
        <f t="shared" si="1"/>
        <v>Domingo</v>
      </c>
      <c r="E25" s="29"/>
      <c r="F25" s="29"/>
      <c r="G25" s="29"/>
      <c r="H25" s="29"/>
      <c r="I25" s="25" t="str">
        <f t="shared" si="0"/>
        <v/>
      </c>
      <c r="J25" s="22" t="str">
        <f t="shared" si="2"/>
        <v/>
      </c>
      <c r="K25" s="22" t="str">
        <f t="shared" si="3"/>
        <v/>
      </c>
      <c r="L25" s="12"/>
      <c r="Q25" s="12"/>
    </row>
    <row r="26" spans="3:18" x14ac:dyDescent="0.25">
      <c r="C26" s="6">
        <f t="shared" si="4"/>
        <v>41625</v>
      </c>
      <c r="D26" s="6" t="str">
        <f t="shared" si="1"/>
        <v>Segunda-Feira</v>
      </c>
      <c r="E26" s="26"/>
      <c r="F26" s="26"/>
      <c r="G26" s="26"/>
      <c r="H26" s="26"/>
      <c r="I26" s="24" t="str">
        <f t="shared" si="0"/>
        <v/>
      </c>
      <c r="J26" s="21" t="str">
        <f t="shared" si="2"/>
        <v/>
      </c>
      <c r="K26" s="21" t="str">
        <f t="shared" si="3"/>
        <v/>
      </c>
      <c r="L26" s="12"/>
    </row>
    <row r="27" spans="3:18" x14ac:dyDescent="0.25">
      <c r="C27" s="6">
        <f t="shared" si="4"/>
        <v>41626</v>
      </c>
      <c r="D27" s="6" t="str">
        <f t="shared" si="1"/>
        <v>Terça-Feira</v>
      </c>
      <c r="E27" s="26"/>
      <c r="F27" s="26"/>
      <c r="G27" s="26"/>
      <c r="H27" s="26"/>
      <c r="I27" s="24" t="str">
        <f t="shared" si="0"/>
        <v/>
      </c>
      <c r="J27" s="21" t="str">
        <f t="shared" si="2"/>
        <v/>
      </c>
      <c r="K27" s="21" t="str">
        <f t="shared" si="3"/>
        <v/>
      </c>
      <c r="L27" s="12"/>
      <c r="O27" s="81"/>
    </row>
    <row r="28" spans="3:18" x14ac:dyDescent="0.25">
      <c r="C28" s="6">
        <f t="shared" si="4"/>
        <v>41627</v>
      </c>
      <c r="D28" s="6" t="str">
        <f t="shared" si="1"/>
        <v>Quarta-Feira</v>
      </c>
      <c r="E28" s="23"/>
      <c r="F28" s="23"/>
      <c r="G28" s="23"/>
      <c r="H28" s="23"/>
      <c r="I28" s="24" t="str">
        <f t="shared" si="0"/>
        <v/>
      </c>
      <c r="J28" s="21" t="str">
        <f t="shared" si="2"/>
        <v/>
      </c>
      <c r="K28" s="21" t="str">
        <f t="shared" si="3"/>
        <v/>
      </c>
      <c r="L28" s="12"/>
    </row>
    <row r="29" spans="3:18" x14ac:dyDescent="0.25">
      <c r="C29" s="6">
        <f t="shared" si="4"/>
        <v>41628</v>
      </c>
      <c r="D29" s="6" t="str">
        <f t="shared" si="1"/>
        <v>Quinta-Feira</v>
      </c>
      <c r="E29" s="23"/>
      <c r="F29" s="23"/>
      <c r="G29" s="23"/>
      <c r="H29" s="23"/>
      <c r="I29" s="24" t="str">
        <f t="shared" si="0"/>
        <v/>
      </c>
      <c r="J29" s="21" t="str">
        <f t="shared" si="2"/>
        <v/>
      </c>
      <c r="K29" s="21" t="str">
        <f t="shared" si="3"/>
        <v/>
      </c>
      <c r="L29" s="12"/>
    </row>
    <row r="30" spans="3:18" x14ac:dyDescent="0.25">
      <c r="C30" s="6">
        <f t="shared" si="4"/>
        <v>41629</v>
      </c>
      <c r="D30" s="6" t="str">
        <f t="shared" si="1"/>
        <v>Sexta-Feira</v>
      </c>
      <c r="E30" s="23"/>
      <c r="F30" s="26"/>
      <c r="G30" s="26"/>
      <c r="H30" s="26"/>
      <c r="I30" s="24" t="str">
        <f t="shared" si="0"/>
        <v/>
      </c>
      <c r="J30" s="21" t="str">
        <f>IF($I30="","",IF($I30=$G$4,"0:00",IF($I30&gt;=$N$9,$I30-$G$4,)))</f>
        <v/>
      </c>
      <c r="K30" s="21" t="str">
        <f>IF($I30="","", IF($I30=$G$4,"0:00", IF($I30&lt;=$N$10,$I30-$G$4,)))</f>
        <v/>
      </c>
      <c r="L30" s="12"/>
    </row>
    <row r="31" spans="3:18" x14ac:dyDescent="0.25">
      <c r="C31" s="7">
        <f t="shared" si="4"/>
        <v>41630</v>
      </c>
      <c r="D31" s="7" t="str">
        <f t="shared" si="1"/>
        <v>Sábado</v>
      </c>
      <c r="E31" s="29"/>
      <c r="F31" s="22"/>
      <c r="G31" s="22"/>
      <c r="H31" s="22"/>
      <c r="I31" s="25" t="str">
        <f t="shared" si="0"/>
        <v/>
      </c>
      <c r="J31" s="22" t="str">
        <f>IF($I31="","",IF($I31=$G$4,"0:00",IF($I31&gt;=$N$9,$I31-$G$4,)))</f>
        <v/>
      </c>
      <c r="K31" s="22" t="str">
        <f>IF($I31="","", IF($I31=$G$4,"0:00", IF($I31&lt;=$N$10,$I31-$G$4,)))</f>
        <v/>
      </c>
      <c r="L31" s="12"/>
    </row>
    <row r="32" spans="3:18" x14ac:dyDescent="0.25">
      <c r="C32" s="7">
        <f t="shared" si="4"/>
        <v>41631</v>
      </c>
      <c r="D32" s="7" t="str">
        <f t="shared" si="1"/>
        <v>Domingo</v>
      </c>
      <c r="E32" s="29"/>
      <c r="F32" s="29"/>
      <c r="G32" s="29"/>
      <c r="H32" s="29"/>
      <c r="I32" s="25" t="str">
        <f t="shared" si="0"/>
        <v/>
      </c>
      <c r="J32" s="22"/>
      <c r="K32" s="22"/>
      <c r="L32" s="12"/>
    </row>
    <row r="33" spans="3:12" x14ac:dyDescent="0.25">
      <c r="C33" s="6">
        <f t="shared" si="4"/>
        <v>41632</v>
      </c>
      <c r="D33" s="6" t="str">
        <f t="shared" si="1"/>
        <v>Segunda-Feira</v>
      </c>
      <c r="E33" s="23"/>
      <c r="F33" s="23"/>
      <c r="G33" s="23"/>
      <c r="H33" s="23"/>
      <c r="I33" s="24" t="str">
        <f t="shared" si="0"/>
        <v/>
      </c>
      <c r="J33" s="21" t="str">
        <f>IF($I33="","",IF($I33=$G$4,"0:00",IF($I33&gt;=$N$9,$I33-$G$4,)))</f>
        <v/>
      </c>
      <c r="K33" s="21" t="str">
        <f t="shared" si="3"/>
        <v/>
      </c>
      <c r="L33" s="12"/>
    </row>
    <row r="34" spans="3:12" x14ac:dyDescent="0.25">
      <c r="C34" s="6">
        <f t="shared" si="4"/>
        <v>41633</v>
      </c>
      <c r="D34" s="6" t="str">
        <f t="shared" si="1"/>
        <v>Terça-Feira</v>
      </c>
      <c r="E34" s="23"/>
      <c r="F34" s="36"/>
      <c r="G34" s="36"/>
      <c r="H34" s="36"/>
      <c r="I34" s="24" t="str">
        <f t="shared" si="0"/>
        <v/>
      </c>
      <c r="J34" s="21" t="str">
        <f t="shared" si="2"/>
        <v/>
      </c>
      <c r="K34" s="21" t="str">
        <f t="shared" si="3"/>
        <v/>
      </c>
      <c r="L34" s="12"/>
    </row>
    <row r="35" spans="3:12" x14ac:dyDescent="0.25">
      <c r="C35" s="6">
        <f t="shared" si="4"/>
        <v>41634</v>
      </c>
      <c r="D35" s="6" t="str">
        <f t="shared" si="1"/>
        <v>Quarta-Feira</v>
      </c>
      <c r="E35" s="23"/>
      <c r="F35" s="36"/>
      <c r="G35" s="36"/>
      <c r="H35" s="36"/>
      <c r="I35" s="24" t="str">
        <f t="shared" si="0"/>
        <v/>
      </c>
      <c r="J35" s="21" t="str">
        <f t="shared" si="2"/>
        <v/>
      </c>
      <c r="K35" s="21" t="str">
        <f t="shared" si="3"/>
        <v/>
      </c>
      <c r="L35" s="12"/>
    </row>
    <row r="36" spans="3:12" x14ac:dyDescent="0.25">
      <c r="C36" s="6">
        <f t="shared" si="4"/>
        <v>41635</v>
      </c>
      <c r="D36" s="6" t="str">
        <f t="shared" si="1"/>
        <v>Quinta-Feira</v>
      </c>
      <c r="E36" s="23"/>
      <c r="F36" s="23"/>
      <c r="G36" s="23"/>
      <c r="H36" s="23"/>
      <c r="I36" s="24" t="str">
        <f t="shared" si="0"/>
        <v/>
      </c>
      <c r="J36" s="21" t="str">
        <f t="shared" si="2"/>
        <v/>
      </c>
      <c r="K36" s="21" t="str">
        <f t="shared" si="3"/>
        <v/>
      </c>
      <c r="L36" s="12"/>
    </row>
    <row r="37" spans="3:12" x14ac:dyDescent="0.25">
      <c r="C37" s="6">
        <f t="shared" si="4"/>
        <v>41636</v>
      </c>
      <c r="D37" s="6" t="str">
        <f t="shared" si="1"/>
        <v>Sexta-Feira</v>
      </c>
      <c r="E37" s="21"/>
      <c r="F37" s="21"/>
      <c r="G37" s="21"/>
      <c r="H37" s="21"/>
      <c r="I37" s="24" t="str">
        <f t="shared" si="0"/>
        <v/>
      </c>
      <c r="J37" s="21" t="str">
        <f t="shared" si="2"/>
        <v/>
      </c>
      <c r="K37" s="21" t="str">
        <f t="shared" si="3"/>
        <v/>
      </c>
      <c r="L37" s="12"/>
    </row>
    <row r="38" spans="3:12" x14ac:dyDescent="0.25">
      <c r="C38" s="7">
        <f t="shared" si="4"/>
        <v>41637</v>
      </c>
      <c r="D38" s="7" t="str">
        <f t="shared" si="1"/>
        <v>Sábado</v>
      </c>
      <c r="E38" s="22"/>
      <c r="F38" s="22"/>
      <c r="G38" s="22"/>
      <c r="H38" s="22"/>
      <c r="I38" s="25" t="str">
        <f t="shared" si="0"/>
        <v/>
      </c>
      <c r="J38" s="22" t="str">
        <f t="shared" si="2"/>
        <v/>
      </c>
      <c r="K38" s="22" t="str">
        <f t="shared" si="3"/>
        <v/>
      </c>
      <c r="L38" s="12"/>
    </row>
    <row r="39" spans="3:12" x14ac:dyDescent="0.25">
      <c r="C39" s="7">
        <f t="shared" si="4"/>
        <v>41638</v>
      </c>
      <c r="D39" s="7" t="str">
        <f t="shared" si="1"/>
        <v>Domingo</v>
      </c>
      <c r="E39" s="22"/>
      <c r="F39" s="22"/>
      <c r="G39" s="22"/>
      <c r="H39" s="22"/>
      <c r="I39" s="25" t="str">
        <f t="shared" si="0"/>
        <v/>
      </c>
      <c r="J39" s="22" t="str">
        <f t="shared" si="2"/>
        <v/>
      </c>
      <c r="K39" s="22" t="str">
        <f t="shared" si="3"/>
        <v/>
      </c>
      <c r="L39" s="12"/>
    </row>
    <row r="40" spans="3:12" ht="25.5" customHeight="1" x14ac:dyDescent="0.25">
      <c r="C40" s="3"/>
      <c r="D40" s="3"/>
      <c r="E40" s="3"/>
      <c r="F40" s="3"/>
      <c r="G40" s="3"/>
      <c r="H40" s="3"/>
      <c r="I40" s="4"/>
      <c r="J40" s="28"/>
      <c r="K40" s="4"/>
    </row>
  </sheetData>
  <mergeCells count="4">
    <mergeCell ref="C1:K3"/>
    <mergeCell ref="M1:P1"/>
    <mergeCell ref="M2:P3"/>
    <mergeCell ref="M4:P4"/>
  </mergeCells>
  <conditionalFormatting sqref="G5">
    <cfRule type="cellIs" dxfId="3" priority="1" stopIfTrue="1" operator="lessThan">
      <formula>0</formula>
    </cfRule>
    <cfRule type="cellIs" dxfId="2" priority="2" stopIfTrue="1" operator="greaterThan">
      <formula>0</formula>
    </cfRule>
  </conditionalFormatting>
  <dataValidations count="1">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$Q$8:$Q$19</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92" r:id="rId3" name="Button 4">
              <controlPr defaultSize="0" print="0" autoFill="0" autoPict="0" macro="[1]!Registro_de_Ponto">
                <anchor moveWithCells="1" sizeWithCells="1">
                  <from>
                    <xdr:col>10</xdr:col>
                    <xdr:colOff>0</xdr:colOff>
                    <xdr:row>4</xdr:row>
                    <xdr:rowOff>9525</xdr:rowOff>
                  </from>
                  <to>
                    <xdr:col>11</xdr:col>
                    <xdr:colOff>0</xdr:colOff>
                    <xdr:row>5</xdr:row>
                    <xdr:rowOff>0</xdr:rowOff>
                  </to>
                </anchor>
              </controlPr>
            </control>
          </mc:Choice>
        </mc:AlternateContent>
        <mc:AlternateContent xmlns:mc="http://schemas.openxmlformats.org/markup-compatibility/2006">
          <mc:Choice Requires="x14">
            <control shapeId="12293" r:id="rId4" name="Button 5">
              <controlPr defaultSize="0" print="0" autoFill="0" autoPict="0" macro="[1]!Destacar_Sábado_Domingo">
                <anchor moveWithCells="1" sizeWithCells="1">
                  <from>
                    <xdr:col>12</xdr:col>
                    <xdr:colOff>19050</xdr:colOff>
                    <xdr:row>1</xdr:row>
                    <xdr:rowOff>38100</xdr:rowOff>
                  </from>
                  <to>
                    <xdr:col>15</xdr:col>
                    <xdr:colOff>590550</xdr:colOff>
                    <xdr:row>2</xdr:row>
                    <xdr:rowOff>76200</xdr:rowOff>
                  </to>
                </anchor>
              </controlPr>
            </control>
          </mc:Choice>
        </mc:AlternateContent>
        <mc:AlternateContent xmlns:mc="http://schemas.openxmlformats.org/markup-compatibility/2006">
          <mc:Choice Requires="x14">
            <control shapeId="12294" r:id="rId5" name="Button 6">
              <controlPr defaultSize="0" print="0" autoFill="0" autoPict="0" macro="[1]!Limpar">
                <anchor moveWithCells="1" sizeWithCells="1">
                  <from>
                    <xdr:col>12</xdr:col>
                    <xdr:colOff>19050</xdr:colOff>
                    <xdr:row>3</xdr:row>
                    <xdr:rowOff>38100</xdr:rowOff>
                  </from>
                  <to>
                    <xdr:col>15</xdr:col>
                    <xdr:colOff>590550</xdr:colOff>
                    <xdr:row>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Genérico</vt:lpstr>
      <vt:lpstr>Abril-17</vt:lpstr>
      <vt:lpstr>Junho</vt:lpstr>
      <vt:lpstr>Julho</vt:lpstr>
      <vt:lpstr>Agosto</vt:lpstr>
      <vt:lpstr>Setembro</vt:lpstr>
      <vt:lpstr>Outubro</vt:lpstr>
      <vt:lpstr>Novembro</vt:lpstr>
      <vt:lpstr>Dezembro</vt:lpstr>
      <vt:lpstr>Plan1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Tiago dos Santos Silva</dc:creator>
  <cp:keywords/>
  <dc:description/>
  <cp:lastModifiedBy>Demis Alejandro Diaz Mansilla</cp:lastModifiedBy>
  <cp:revision/>
  <dcterms:created xsi:type="dcterms:W3CDTF">2014-05-23T17:07:50Z</dcterms:created>
  <dcterms:modified xsi:type="dcterms:W3CDTF">2017-12-06T11:20:34Z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